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emp\Documents\SPC\SPC\S4S\Article Topics\Sports Science\Youths\Peak Height Velocity (PHV)\"/>
    </mc:Choice>
  </mc:AlternateContent>
  <bookViews>
    <workbookView xWindow="0" yWindow="0" windowWidth="20490" windowHeight="7755" tabRatio="597" activeTab="1"/>
  </bookViews>
  <sheets>
    <sheet name="Thanks for Downloading" sheetId="3" r:id="rId1"/>
    <sheet name="PHV Calculator (Team 1)" sheetId="1"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1" i="1" l="1"/>
  <c r="S32" i="1" l="1"/>
  <c r="T32" i="1"/>
  <c r="Y32" i="1" s="1"/>
  <c r="U32" i="1"/>
  <c r="V32" i="1"/>
  <c r="W32" i="1"/>
  <c r="X32" i="1"/>
  <c r="Z32" i="1"/>
  <c r="AA32" i="1"/>
  <c r="AB32" i="1"/>
  <c r="S33" i="1"/>
  <c r="T33" i="1"/>
  <c r="Y33" i="1" s="1"/>
  <c r="U33" i="1"/>
  <c r="V33" i="1"/>
  <c r="W33" i="1"/>
  <c r="X33" i="1"/>
  <c r="Z33" i="1"/>
  <c r="AA33" i="1"/>
  <c r="AB33" i="1"/>
  <c r="S34" i="1"/>
  <c r="T34" i="1"/>
  <c r="Y34" i="1" s="1"/>
  <c r="U34" i="1"/>
  <c r="V34" i="1"/>
  <c r="W34" i="1"/>
  <c r="X34" i="1"/>
  <c r="Z34" i="1"/>
  <c r="AA34" i="1"/>
  <c r="AB34" i="1"/>
  <c r="S35" i="1"/>
  <c r="T35" i="1"/>
  <c r="Y35" i="1" s="1"/>
  <c r="U35" i="1"/>
  <c r="V35" i="1"/>
  <c r="W35" i="1"/>
  <c r="X35" i="1"/>
  <c r="Z35" i="1"/>
  <c r="AA35" i="1"/>
  <c r="AB35" i="1"/>
  <c r="S36" i="1"/>
  <c r="T36" i="1"/>
  <c r="Y36" i="1" s="1"/>
  <c r="U36" i="1"/>
  <c r="V36" i="1"/>
  <c r="W36" i="1"/>
  <c r="X36" i="1"/>
  <c r="Z36" i="1"/>
  <c r="AA36" i="1"/>
  <c r="AB36" i="1"/>
  <c r="S37" i="1"/>
  <c r="T37" i="1"/>
  <c r="Y37" i="1" s="1"/>
  <c r="U37" i="1"/>
  <c r="V37" i="1"/>
  <c r="W37" i="1"/>
  <c r="X37" i="1"/>
  <c r="Z37" i="1"/>
  <c r="AA37" i="1"/>
  <c r="AB37" i="1"/>
  <c r="S38" i="1"/>
  <c r="T38" i="1"/>
  <c r="Y38" i="1" s="1"/>
  <c r="U38" i="1"/>
  <c r="V38" i="1"/>
  <c r="W38" i="1"/>
  <c r="X38" i="1"/>
  <c r="Z38" i="1"/>
  <c r="AA38" i="1"/>
  <c r="AB38" i="1"/>
  <c r="S27" i="1"/>
  <c r="T27" i="1" s="1"/>
  <c r="U27" i="1"/>
  <c r="V27" i="1"/>
  <c r="W27" i="1"/>
  <c r="Z27" i="1"/>
  <c r="AA27" i="1"/>
  <c r="AB27" i="1"/>
  <c r="S28" i="1"/>
  <c r="T28" i="1" s="1"/>
  <c r="U28" i="1"/>
  <c r="V28" i="1"/>
  <c r="W28" i="1"/>
  <c r="AA28" i="1"/>
  <c r="AB28" i="1"/>
  <c r="S29" i="1"/>
  <c r="T29" i="1" s="1"/>
  <c r="U29" i="1"/>
  <c r="V29" i="1"/>
  <c r="W29" i="1"/>
  <c r="AA29" i="1"/>
  <c r="AB29" i="1"/>
  <c r="S30" i="1"/>
  <c r="T30" i="1" s="1"/>
  <c r="U30" i="1"/>
  <c r="V30" i="1"/>
  <c r="W30" i="1"/>
  <c r="AA30" i="1"/>
  <c r="AB30" i="1"/>
  <c r="S31" i="1"/>
  <c r="T31" i="1" s="1"/>
  <c r="U31" i="1"/>
  <c r="V31" i="1"/>
  <c r="W31" i="1"/>
  <c r="AA31" i="1"/>
  <c r="AB31" i="1"/>
  <c r="O32" i="1"/>
  <c r="O33" i="1"/>
  <c r="O34" i="1"/>
  <c r="O35" i="1"/>
  <c r="O36" i="1"/>
  <c r="O37" i="1"/>
  <c r="O38" i="1"/>
  <c r="O27" i="1"/>
  <c r="O28" i="1"/>
  <c r="O29" i="1"/>
  <c r="O30" i="1"/>
  <c r="O31" i="1"/>
  <c r="AB10" i="1"/>
  <c r="AB11" i="1"/>
  <c r="AB12" i="1"/>
  <c r="AB13" i="1"/>
  <c r="AB14" i="1"/>
  <c r="AB15" i="1"/>
  <c r="AB16" i="1"/>
  <c r="AB17" i="1"/>
  <c r="AB18" i="1"/>
  <c r="AB19" i="1"/>
  <c r="AB20" i="1"/>
  <c r="AB21" i="1"/>
  <c r="AB22" i="1"/>
  <c r="AB23" i="1"/>
  <c r="AB24" i="1"/>
  <c r="AB25" i="1"/>
  <c r="AB26" i="1"/>
  <c r="AB9" i="1"/>
  <c r="W10" i="1"/>
  <c r="W11" i="1"/>
  <c r="W12" i="1"/>
  <c r="W13" i="1"/>
  <c r="W14" i="1"/>
  <c r="W15" i="1"/>
  <c r="W16" i="1"/>
  <c r="W17" i="1"/>
  <c r="W18" i="1"/>
  <c r="W19" i="1"/>
  <c r="W20" i="1"/>
  <c r="W21" i="1"/>
  <c r="W22" i="1"/>
  <c r="W23" i="1"/>
  <c r="W24" i="1"/>
  <c r="W25" i="1"/>
  <c r="W26" i="1"/>
  <c r="W9" i="1"/>
  <c r="V10" i="1"/>
  <c r="V11" i="1"/>
  <c r="V12" i="1"/>
  <c r="V13" i="1"/>
  <c r="V14" i="1"/>
  <c r="V15" i="1"/>
  <c r="V16" i="1"/>
  <c r="V17" i="1"/>
  <c r="V18" i="1"/>
  <c r="V19" i="1"/>
  <c r="V20" i="1"/>
  <c r="V21" i="1"/>
  <c r="V22" i="1"/>
  <c r="V23" i="1"/>
  <c r="V24" i="1"/>
  <c r="V25" i="1"/>
  <c r="V26" i="1"/>
  <c r="V9" i="1"/>
  <c r="U10" i="1"/>
  <c r="U11" i="1"/>
  <c r="U12" i="1"/>
  <c r="U13" i="1"/>
  <c r="U14" i="1"/>
  <c r="U15" i="1"/>
  <c r="U16" i="1"/>
  <c r="U17" i="1"/>
  <c r="U18" i="1"/>
  <c r="U19" i="1"/>
  <c r="U20" i="1"/>
  <c r="U21" i="1"/>
  <c r="U22" i="1"/>
  <c r="U23" i="1"/>
  <c r="U24" i="1"/>
  <c r="U25" i="1"/>
  <c r="U26" i="1"/>
  <c r="U9" i="1"/>
  <c r="S10" i="1"/>
  <c r="S11" i="1"/>
  <c r="S12" i="1"/>
  <c r="S13" i="1"/>
  <c r="S14" i="1"/>
  <c r="S15" i="1"/>
  <c r="S16" i="1"/>
  <c r="S17" i="1"/>
  <c r="S18" i="1"/>
  <c r="S19" i="1"/>
  <c r="S20" i="1"/>
  <c r="S21" i="1"/>
  <c r="S22" i="1"/>
  <c r="S23" i="1"/>
  <c r="S24" i="1"/>
  <c r="S25" i="1"/>
  <c r="S26" i="1"/>
  <c r="S9" i="1"/>
  <c r="O10" i="1"/>
  <c r="O11" i="1"/>
  <c r="O12" i="1"/>
  <c r="O13" i="1"/>
  <c r="O14" i="1"/>
  <c r="O15" i="1"/>
  <c r="O16" i="1"/>
  <c r="O17" i="1"/>
  <c r="O18" i="1"/>
  <c r="O19" i="1"/>
  <c r="O20" i="1"/>
  <c r="O22" i="1"/>
  <c r="O23" i="1"/>
  <c r="O24" i="1"/>
  <c r="O25" i="1"/>
  <c r="O26" i="1"/>
  <c r="O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9" i="1"/>
  <c r="Y31" i="1" l="1"/>
  <c r="X31" i="1"/>
  <c r="Y30" i="1"/>
  <c r="X30" i="1"/>
  <c r="Y29" i="1"/>
  <c r="X29" i="1"/>
  <c r="E29" i="1" s="1"/>
  <c r="Y28" i="1"/>
  <c r="X28" i="1"/>
  <c r="Y27" i="1"/>
  <c r="X27" i="1"/>
  <c r="E27" i="1" s="1"/>
  <c r="Z31" i="1"/>
  <c r="Z30" i="1"/>
  <c r="Z29" i="1"/>
  <c r="Z28"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E30" i="1" l="1"/>
  <c r="D30" i="1" s="1"/>
  <c r="E31" i="1"/>
  <c r="E28" i="1"/>
  <c r="D28" i="1" s="1"/>
  <c r="D31" i="1"/>
  <c r="D29" i="1"/>
  <c r="D27" i="1"/>
  <c r="T11" i="1" l="1"/>
  <c r="Y11" i="1" s="1"/>
  <c r="Z11" i="1"/>
  <c r="T12" i="1"/>
  <c r="AA12" i="1"/>
  <c r="T13" i="1"/>
  <c r="X13" i="1" s="1"/>
  <c r="Y13" i="1"/>
  <c r="Z13" i="1"/>
  <c r="T14" i="1"/>
  <c r="X14" i="1" s="1"/>
  <c r="Y14" i="1"/>
  <c r="Z14" i="1"/>
  <c r="T15" i="1"/>
  <c r="X15" i="1"/>
  <c r="Y15" i="1"/>
  <c r="Z15" i="1"/>
  <c r="T16" i="1"/>
  <c r="X16" i="1" s="1"/>
  <c r="Z16" i="1"/>
  <c r="T17" i="1"/>
  <c r="X17" i="1" s="1"/>
  <c r="Y17" i="1"/>
  <c r="Z17" i="1"/>
  <c r="T18" i="1"/>
  <c r="X18" i="1" s="1"/>
  <c r="Y18" i="1"/>
  <c r="Z18" i="1"/>
  <c r="T19" i="1"/>
  <c r="X19" i="1"/>
  <c r="Y19" i="1"/>
  <c r="Z19" i="1"/>
  <c r="T20" i="1"/>
  <c r="X20" i="1" s="1"/>
  <c r="Z20" i="1"/>
  <c r="T21" i="1"/>
  <c r="X21" i="1" s="1"/>
  <c r="Y21" i="1"/>
  <c r="Z21" i="1"/>
  <c r="T22" i="1"/>
  <c r="X22" i="1" s="1"/>
  <c r="Y22" i="1"/>
  <c r="Z22" i="1"/>
  <c r="T23" i="1"/>
  <c r="X23" i="1"/>
  <c r="Y23" i="1"/>
  <c r="Z23" i="1"/>
  <c r="T24" i="1"/>
  <c r="X24" i="1" s="1"/>
  <c r="Z24" i="1"/>
  <c r="T25" i="1"/>
  <c r="X25" i="1" s="1"/>
  <c r="Y25" i="1"/>
  <c r="Z25" i="1"/>
  <c r="T26" i="1"/>
  <c r="X26" i="1" s="1"/>
  <c r="Y26" i="1"/>
  <c r="Z26" i="1"/>
  <c r="T10" i="1"/>
  <c r="Y10" i="1" s="1"/>
  <c r="Z10" i="1"/>
  <c r="AA10" i="1"/>
  <c r="T9" i="1"/>
  <c r="X9" i="1" s="1"/>
  <c r="H9" i="1"/>
  <c r="Y9" i="1" s="1"/>
  <c r="Z9" i="1"/>
  <c r="AA13" i="1"/>
  <c r="AA14" i="1"/>
  <c r="AA15" i="1"/>
  <c r="AA16" i="1"/>
  <c r="AA17" i="1"/>
  <c r="AA18" i="1"/>
  <c r="AA19" i="1"/>
  <c r="AA20" i="1"/>
  <c r="AA21" i="1"/>
  <c r="AA22" i="1"/>
  <c r="AA23" i="1"/>
  <c r="AA24" i="1"/>
  <c r="AA25" i="1"/>
  <c r="AA26" i="1"/>
  <c r="AA9" i="1"/>
  <c r="E38" i="1" l="1"/>
  <c r="D38" i="1" s="1"/>
  <c r="E34" i="1"/>
  <c r="E9" i="1"/>
  <c r="D9" i="1" s="1"/>
  <c r="E25" i="1"/>
  <c r="D25" i="1" s="1"/>
  <c r="E21" i="1"/>
  <c r="D21" i="1" s="1"/>
  <c r="E17" i="1"/>
  <c r="D17" i="1" s="1"/>
  <c r="E13" i="1"/>
  <c r="E36" i="1"/>
  <c r="E32" i="1"/>
  <c r="E23" i="1"/>
  <c r="E19" i="1"/>
  <c r="D19" i="1" s="1"/>
  <c r="E15" i="1"/>
  <c r="D15" i="1" s="1"/>
  <c r="E37" i="1"/>
  <c r="D37" i="1" s="1"/>
  <c r="E35" i="1"/>
  <c r="E33" i="1"/>
  <c r="D33" i="1" s="1"/>
  <c r="E26" i="1"/>
  <c r="D26" i="1" s="1"/>
  <c r="Y24" i="1"/>
  <c r="E24" i="1" s="1"/>
  <c r="D24" i="1" s="1"/>
  <c r="E22" i="1"/>
  <c r="D22" i="1" s="1"/>
  <c r="Y20" i="1"/>
  <c r="E20" i="1" s="1"/>
  <c r="D20" i="1" s="1"/>
  <c r="E18" i="1"/>
  <c r="Y16" i="1"/>
  <c r="E16" i="1" s="1"/>
  <c r="D16" i="1" s="1"/>
  <c r="E14" i="1"/>
  <c r="D14" i="1" s="1"/>
  <c r="Y12" i="1"/>
  <c r="X12" i="1"/>
  <c r="Z12" i="1"/>
  <c r="AA11" i="1"/>
  <c r="D35" i="1"/>
  <c r="D18" i="1"/>
  <c r="X10" i="1"/>
  <c r="D36" i="1"/>
  <c r="D34" i="1"/>
  <c r="D32" i="1"/>
  <c r="D23" i="1"/>
  <c r="D13" i="1"/>
  <c r="X11" i="1"/>
  <c r="E11" i="1" l="1"/>
  <c r="D11" i="1" s="1"/>
  <c r="E10" i="1"/>
  <c r="D10" i="1" s="1"/>
  <c r="E12" i="1"/>
  <c r="D12" i="1" s="1"/>
</calcChain>
</file>

<file path=xl/sharedStrings.xml><?xml version="1.0" encoding="utf-8"?>
<sst xmlns="http://schemas.openxmlformats.org/spreadsheetml/2006/main" count="54" uniqueCount="51">
  <si>
    <t>Date of Birth (dd-mm-yy)</t>
  </si>
  <si>
    <t>Date of Measure (dd-mm-yy)</t>
  </si>
  <si>
    <t>Age (years)</t>
  </si>
  <si>
    <t>Gender (M=1, F=2)</t>
  </si>
  <si>
    <t>Age @ PHV</t>
  </si>
  <si>
    <t>Maturity Offset (years)</t>
  </si>
  <si>
    <t>PHV Data</t>
  </si>
  <si>
    <t>Height 1 (cm)</t>
  </si>
  <si>
    <t>Height 2 (cm)</t>
  </si>
  <si>
    <t>Height (cm)</t>
  </si>
  <si>
    <t>Weight 1 (kg)</t>
  </si>
  <si>
    <t>Weight 2 (kg)</t>
  </si>
  <si>
    <t>Weight (kg)</t>
  </si>
  <si>
    <t>Sitting Height 1 (cm)</t>
  </si>
  <si>
    <t>Sitting Height 2 (cm)</t>
  </si>
  <si>
    <t>Sitting Height (cm)</t>
  </si>
  <si>
    <t>Leg Length (cm)</t>
  </si>
  <si>
    <t>Athlete's Details</t>
  </si>
  <si>
    <t>First Name</t>
  </si>
  <si>
    <t>Last Name</t>
  </si>
  <si>
    <t>Height/ Weight ratio</t>
  </si>
  <si>
    <t>BMI</t>
  </si>
  <si>
    <t>Sitting/ Stand height</t>
  </si>
  <si>
    <t>Leg length &amp; sitting height interaction</t>
  </si>
  <si>
    <t>Age &amp; leg length interaction</t>
  </si>
  <si>
    <t>Age &amp; sitting height interaction</t>
  </si>
  <si>
    <t>Age &amp; weight interaction</t>
  </si>
  <si>
    <t>Weight/ Height ratio</t>
  </si>
  <si>
    <t>Additional Information</t>
  </si>
  <si>
    <t>Bench Height (cm)</t>
  </si>
  <si>
    <t>Joe</t>
  </si>
  <si>
    <t>Bloggs</t>
  </si>
  <si>
    <t>http://www.scienceforsport.com/peak-height-velocity/</t>
  </si>
  <si>
    <t>Fill data into blue boxes</t>
  </si>
  <si>
    <t>Do not edit green boxes</t>
  </si>
  <si>
    <t>Do not edit orange boxes</t>
  </si>
  <si>
    <t>Thanks for downloading the</t>
  </si>
  <si>
    <t xml:space="preserve"> We hope you find this tool very useful.</t>
  </si>
  <si>
    <t>Struggling to stay up-to-date with the latest research and info on Youth Physical Development?</t>
  </si>
  <si>
    <r>
      <t>The answer?</t>
    </r>
    <r>
      <rPr>
        <b/>
        <sz val="14"/>
        <color theme="1"/>
        <rFont val="Segoe UI Light"/>
        <family val="2"/>
      </rPr>
      <t xml:space="preserve"> The Performance Digest</t>
    </r>
  </si>
  <si>
    <t>The Performance Digest is a monthly review of the latest sports performance research.</t>
  </si>
  <si>
    <r>
      <rPr>
        <b/>
        <sz val="12"/>
        <color theme="1"/>
        <rFont val="Segoe UI Light"/>
        <family val="2"/>
      </rPr>
      <t>Topics include</t>
    </r>
    <r>
      <rPr>
        <sz val="12"/>
        <color theme="1"/>
        <rFont val="Segoe UI Light"/>
        <family val="2"/>
      </rPr>
      <t xml:space="preserve">: strength and conditioning, nutrition, fatigue and recovery, technology and monitoring, youth development and the science of coaching. </t>
    </r>
  </si>
  <si>
    <t xml:space="preserve">Jemma </t>
  </si>
  <si>
    <t>John</t>
  </si>
  <si>
    <t>Joanna</t>
  </si>
  <si>
    <t>Disclaimer</t>
  </si>
  <si>
    <t>Use this calculator at your own risk. This calculator may or may not be accurate or reliable. By using this calculator you acknowledge any reliance on this calculator shall be at your sole risk.</t>
  </si>
  <si>
    <t>References</t>
  </si>
  <si>
    <t>Mirwald, R.L., Baxter-Jones, A.D.G., Bailey, D.A., &amp; Beunen, G.P. (2002). An assessment of maturity from anthropometric measurements. Medicine and Science Sports Exercise, 34(4), pp. 689–694.</t>
  </si>
  <si>
    <t>Read the full PHV article at:</t>
  </si>
  <si>
    <t>Maturity Offset and Peak Height Velocity Calculator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</si>
</sst>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409]d/mmm/yy;@"/>
  </numFmts>
  <fonts count="14" x14ac:knownFonts="1">
    <font>
      <sz val="11"/>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u/>
      <sz val="11"/>
      <color theme="10"/>
      <name val="Calibri"/>
      <family val="2"/>
      <scheme val="minor"/>
    </font>
    <font>
      <sz val="11"/>
      <color theme="1"/>
      <name val="Segoe UI Light"/>
      <family val="2"/>
    </font>
    <font>
      <b/>
      <sz val="28"/>
      <color theme="1"/>
      <name val="Segoe UI Light"/>
      <family val="2"/>
    </font>
    <font>
      <sz val="20"/>
      <color theme="1"/>
      <name val="Segoe UI Light"/>
      <family val="2"/>
    </font>
    <font>
      <b/>
      <sz val="20"/>
      <color theme="1"/>
      <name val="Segoe UI Light"/>
      <family val="2"/>
    </font>
    <font>
      <sz val="14"/>
      <color theme="1"/>
      <name val="Segoe UI Light"/>
      <family val="2"/>
    </font>
    <font>
      <b/>
      <sz val="16"/>
      <color theme="1"/>
      <name val="Segoe UI Light"/>
      <family val="2"/>
    </font>
    <font>
      <b/>
      <sz val="14"/>
      <color theme="1"/>
      <name val="Segoe UI Light"/>
      <family val="2"/>
    </font>
    <font>
      <sz val="12"/>
      <color theme="1"/>
      <name val="Segoe UI Light"/>
      <family val="2"/>
    </font>
    <font>
      <b/>
      <sz val="12"/>
      <color theme="1"/>
      <name val="Segoe UI Light"/>
      <family val="2"/>
    </font>
  </fonts>
  <fills count="6">
    <fill>
      <patternFill patternType="none"/>
    </fill>
    <fill>
      <patternFill patternType="gray125"/>
    </fill>
    <fill>
      <patternFill patternType="solid">
        <fgColor theme="0" tint="-4.9989318521683403E-2"/>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7" tint="0.59999389629810485"/>
        <bgColor indexed="64"/>
      </patternFill>
    </fill>
  </fills>
  <borders count="3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right/>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2">
    <xf numFmtId="0" fontId="0" fillId="0" borderId="0"/>
    <xf numFmtId="0" fontId="4" fillId="0" borderId="0" applyNumberFormat="0" applyFill="0" applyBorder="0" applyAlignment="0" applyProtection="0"/>
  </cellStyleXfs>
  <cellXfs count="80">
    <xf numFmtId="0" fontId="0" fillId="0" borderId="0" xfId="0"/>
    <xf numFmtId="0" fontId="5" fillId="2" borderId="0" xfId="0" applyFont="1" applyFill="1"/>
    <xf numFmtId="0" fontId="7" fillId="2" borderId="0" xfId="0" applyFont="1" applyFill="1"/>
    <xf numFmtId="0" fontId="9" fillId="2" borderId="0" xfId="0" applyFont="1" applyFill="1"/>
    <xf numFmtId="0" fontId="10" fillId="2" borderId="0" xfId="0" applyFont="1" applyFill="1"/>
    <xf numFmtId="0" fontId="12" fillId="2" borderId="0" xfId="0" applyFont="1" applyFill="1" applyAlignment="1"/>
    <xf numFmtId="0" fontId="12" fillId="2" borderId="0" xfId="0" applyFont="1" applyFill="1"/>
    <xf numFmtId="0" fontId="4" fillId="2" borderId="0" xfId="1" applyFill="1"/>
    <xf numFmtId="0" fontId="6" fillId="2" borderId="0" xfId="0" applyFont="1" applyFill="1" applyAlignment="1">
      <alignment horizontal="left" vertical="center"/>
    </xf>
    <xf numFmtId="0" fontId="8" fillId="2" borderId="0" xfId="0" applyFont="1" applyFill="1" applyAlignment="1">
      <alignment horizontal="left"/>
    </xf>
    <xf numFmtId="0" fontId="12" fillId="2" borderId="0" xfId="0" applyFont="1" applyFill="1" applyAlignment="1">
      <alignment horizontal="left" vertical="top" wrapText="1"/>
    </xf>
    <xf numFmtId="0" fontId="1" fillId="0" borderId="0" xfId="0" applyFont="1" applyProtection="1">
      <protection locked="0"/>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2" fillId="2" borderId="4" xfId="0" applyFont="1" applyFill="1" applyBorder="1" applyAlignment="1" applyProtection="1">
      <alignment horizontal="center" vertical="center"/>
      <protection locked="0"/>
    </xf>
    <xf numFmtId="0" fontId="1" fillId="0" borderId="21" xfId="0" applyFont="1" applyBorder="1" applyAlignment="1" applyProtection="1">
      <protection locked="0"/>
    </xf>
    <xf numFmtId="0" fontId="2" fillId="2" borderId="5"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2" fillId="2" borderId="6" xfId="0" applyFont="1" applyFill="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15" xfId="0" applyFont="1" applyBorder="1" applyAlignment="1" applyProtection="1">
      <alignment horizontal="center" vertical="center" wrapText="1"/>
      <protection locked="0"/>
    </xf>
    <xf numFmtId="0" fontId="2" fillId="4" borderId="9" xfId="0" applyFont="1" applyFill="1" applyBorder="1" applyAlignment="1" applyProtection="1">
      <alignment horizontal="center" vertical="center" wrapText="1"/>
      <protection locked="0"/>
    </xf>
    <xf numFmtId="0" fontId="2" fillId="4" borderId="18" xfId="0" applyFont="1" applyFill="1" applyBorder="1" applyAlignment="1" applyProtection="1">
      <alignment horizontal="center" vertical="center" wrapText="1"/>
      <protection locked="0"/>
    </xf>
    <xf numFmtId="0" fontId="2" fillId="4" borderId="8" xfId="0" applyFont="1" applyFill="1" applyBorder="1" applyAlignment="1" applyProtection="1">
      <alignment horizontal="center" vertical="center" wrapText="1"/>
      <protection locked="0"/>
    </xf>
    <xf numFmtId="0" fontId="1" fillId="0" borderId="0" xfId="0" applyFont="1" applyAlignment="1" applyProtection="1">
      <alignment horizontal="center"/>
      <protection locked="0"/>
    </xf>
    <xf numFmtId="0" fontId="1" fillId="0" borderId="10" xfId="0" applyFont="1" applyBorder="1" applyProtection="1">
      <protection locked="0"/>
    </xf>
    <xf numFmtId="0" fontId="1" fillId="0" borderId="16" xfId="0" applyFont="1" applyBorder="1" applyProtection="1">
      <protection locked="0"/>
    </xf>
    <xf numFmtId="165" fontId="1" fillId="4" borderId="11" xfId="0" applyNumberFormat="1" applyFont="1" applyFill="1" applyBorder="1" applyAlignment="1" applyProtection="1">
      <alignment horizontal="center" vertical="center"/>
      <protection locked="0"/>
    </xf>
    <xf numFmtId="165" fontId="1" fillId="4" borderId="19" xfId="0" applyNumberFormat="1" applyFont="1" applyFill="1" applyBorder="1" applyAlignment="1" applyProtection="1">
      <alignment horizontal="center" vertical="center"/>
      <protection locked="0"/>
    </xf>
    <xf numFmtId="1" fontId="1" fillId="4" borderId="1" xfId="0" applyNumberFormat="1" applyFont="1" applyFill="1" applyBorder="1" applyAlignment="1" applyProtection="1">
      <alignment horizontal="center" vertical="center"/>
      <protection locked="0"/>
    </xf>
    <xf numFmtId="164" fontId="1" fillId="4" borderId="1" xfId="0" applyNumberFormat="1" applyFont="1" applyFill="1" applyBorder="1" applyAlignment="1" applyProtection="1">
      <alignment horizontal="center" vertical="center"/>
      <protection locked="0"/>
    </xf>
    <xf numFmtId="0" fontId="1" fillId="0" borderId="12" xfId="0" applyFont="1" applyBorder="1" applyProtection="1">
      <protection locked="0"/>
    </xf>
    <xf numFmtId="0" fontId="1" fillId="0" borderId="17" xfId="0" applyFont="1" applyBorder="1" applyProtection="1">
      <protection locked="0"/>
    </xf>
    <xf numFmtId="165" fontId="1" fillId="4" borderId="14" xfId="0" applyNumberFormat="1" applyFont="1" applyFill="1" applyBorder="1" applyAlignment="1" applyProtection="1">
      <alignment horizontal="center" vertical="center"/>
      <protection locked="0"/>
    </xf>
    <xf numFmtId="165" fontId="1" fillId="4" borderId="20" xfId="0" applyNumberFormat="1" applyFont="1" applyFill="1" applyBorder="1" applyAlignment="1" applyProtection="1">
      <alignment horizontal="center" vertical="center"/>
      <protection locked="0"/>
    </xf>
    <xf numFmtId="1" fontId="1" fillId="4" borderId="13" xfId="0" applyNumberFormat="1" applyFont="1" applyFill="1" applyBorder="1" applyAlignment="1" applyProtection="1">
      <alignment horizontal="center" vertical="center"/>
      <protection locked="0"/>
    </xf>
    <xf numFmtId="164" fontId="1" fillId="4" borderId="13" xfId="0" applyNumberFormat="1" applyFont="1" applyFill="1" applyBorder="1" applyAlignment="1" applyProtection="1">
      <alignment horizontal="center" vertical="center"/>
      <protection locked="0"/>
    </xf>
    <xf numFmtId="0" fontId="1" fillId="0" borderId="0" xfId="0" applyFont="1" applyProtection="1"/>
    <xf numFmtId="0" fontId="1" fillId="0" borderId="0" xfId="0" applyFont="1" applyAlignment="1" applyProtection="1"/>
    <xf numFmtId="0" fontId="0" fillId="0" borderId="0" xfId="0" applyFont="1" applyAlignment="1" applyProtection="1"/>
    <xf numFmtId="0" fontId="1" fillId="4" borderId="0" xfId="0" applyFont="1" applyFill="1" applyProtection="1"/>
    <xf numFmtId="0" fontId="4" fillId="0" borderId="0" xfId="1" applyFont="1" applyAlignment="1" applyProtection="1"/>
    <xf numFmtId="0" fontId="1" fillId="5" borderId="0" xfId="0" applyFont="1" applyFill="1" applyBorder="1" applyProtection="1"/>
    <xf numFmtId="0" fontId="1" fillId="5" borderId="0" xfId="0" applyFont="1" applyFill="1" applyProtection="1"/>
    <xf numFmtId="0" fontId="1" fillId="3" borderId="0" xfId="0" applyFont="1" applyFill="1" applyProtection="1"/>
    <xf numFmtId="0" fontId="2" fillId="3" borderId="7" xfId="0" applyFont="1" applyFill="1" applyBorder="1" applyAlignment="1" applyProtection="1">
      <alignment horizontal="center" vertical="center" wrapText="1"/>
    </xf>
    <xf numFmtId="0" fontId="2" fillId="3" borderId="8" xfId="0" applyFont="1" applyFill="1" applyBorder="1" applyAlignment="1" applyProtection="1">
      <alignment horizontal="center" vertical="center" wrapText="1"/>
    </xf>
    <xf numFmtId="164" fontId="1" fillId="3" borderId="10" xfId="0" applyNumberFormat="1" applyFont="1" applyFill="1" applyBorder="1" applyAlignment="1" applyProtection="1">
      <alignment horizontal="center" vertical="center"/>
    </xf>
    <xf numFmtId="164" fontId="1" fillId="3" borderId="1" xfId="0" quotePrefix="1" applyNumberFormat="1" applyFont="1" applyFill="1" applyBorder="1" applyAlignment="1" applyProtection="1">
      <alignment horizontal="center" vertical="center"/>
    </xf>
    <xf numFmtId="164" fontId="1" fillId="3" borderId="12" xfId="0" applyNumberFormat="1" applyFont="1" applyFill="1" applyBorder="1" applyAlignment="1" applyProtection="1">
      <alignment horizontal="center" vertical="center"/>
    </xf>
    <xf numFmtId="164" fontId="1" fillId="3" borderId="13" xfId="0" quotePrefix="1" applyNumberFormat="1" applyFont="1" applyFill="1" applyBorder="1" applyAlignment="1" applyProtection="1">
      <alignment horizontal="center" vertical="center"/>
    </xf>
    <xf numFmtId="0" fontId="2" fillId="5" borderId="8" xfId="0" applyFont="1" applyFill="1" applyBorder="1" applyAlignment="1" applyProtection="1">
      <alignment horizontal="center" vertical="center" wrapText="1"/>
    </xf>
    <xf numFmtId="164" fontId="1" fillId="5" borderId="1" xfId="0" applyNumberFormat="1" applyFont="1" applyFill="1" applyBorder="1" applyAlignment="1" applyProtection="1">
      <alignment horizontal="center" vertical="center"/>
    </xf>
    <xf numFmtId="164" fontId="1" fillId="5" borderId="13" xfId="0" applyNumberFormat="1" applyFont="1" applyFill="1" applyBorder="1" applyAlignment="1" applyProtection="1">
      <alignment horizontal="center" vertical="center"/>
    </xf>
    <xf numFmtId="0" fontId="2" fillId="5" borderId="15" xfId="0" applyFont="1" applyFill="1" applyBorder="1" applyAlignment="1" applyProtection="1">
      <alignment horizontal="center" vertical="center" wrapText="1"/>
    </xf>
    <xf numFmtId="164" fontId="1" fillId="5" borderId="16" xfId="0" applyNumberFormat="1" applyFont="1" applyFill="1" applyBorder="1" applyAlignment="1" applyProtection="1">
      <alignment horizontal="center" vertical="center"/>
    </xf>
    <xf numFmtId="164" fontId="1" fillId="5" borderId="17" xfId="0" applyNumberFormat="1" applyFont="1" applyFill="1" applyBorder="1" applyAlignment="1" applyProtection="1">
      <alignment horizontal="center" vertical="center"/>
    </xf>
    <xf numFmtId="164" fontId="3" fillId="0" borderId="7" xfId="0" applyNumberFormat="1" applyFont="1" applyFill="1" applyBorder="1" applyAlignment="1" applyProtection="1">
      <alignment horizontal="center" vertical="center" wrapText="1"/>
    </xf>
    <xf numFmtId="164" fontId="3" fillId="0" borderId="8" xfId="0" applyNumberFormat="1"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2" fontId="3" fillId="0" borderId="8"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1" fillId="0" borderId="10" xfId="0" applyNumberFormat="1" applyFont="1" applyBorder="1" applyAlignment="1" applyProtection="1">
      <alignment horizontal="center" vertical="center"/>
    </xf>
    <xf numFmtId="164" fontId="1" fillId="0" borderId="1" xfId="0" applyNumberFormat="1" applyFont="1" applyBorder="1" applyAlignment="1" applyProtection="1">
      <alignment horizontal="center" vertical="center"/>
    </xf>
    <xf numFmtId="164" fontId="1" fillId="0" borderId="11" xfId="0" applyNumberFormat="1" applyFont="1" applyBorder="1" applyAlignment="1" applyProtection="1">
      <alignment horizontal="center" vertical="center"/>
    </xf>
    <xf numFmtId="164" fontId="1" fillId="0" borderId="12" xfId="0" applyNumberFormat="1" applyFont="1" applyBorder="1" applyAlignment="1" applyProtection="1">
      <alignment horizontal="center" vertical="center"/>
    </xf>
    <xf numFmtId="164" fontId="1" fillId="0" borderId="13" xfId="0" applyNumberFormat="1" applyFont="1" applyBorder="1" applyAlignment="1" applyProtection="1">
      <alignment horizontal="center" vertical="center"/>
    </xf>
    <xf numFmtId="164" fontId="1" fillId="0" borderId="14" xfId="0" applyNumberFormat="1" applyFont="1" applyBorder="1" applyAlignment="1" applyProtection="1">
      <alignment horizontal="center" vertical="center"/>
    </xf>
    <xf numFmtId="0" fontId="0" fillId="0" borderId="0" xfId="0" applyBorder="1" applyAlignment="1" applyProtection="1">
      <alignment horizontal="left" vertical="top" wrapText="1"/>
    </xf>
    <xf numFmtId="0" fontId="0" fillId="0" borderId="22" xfId="0" applyBorder="1" applyAlignment="1" applyProtection="1">
      <alignment horizontal="left" vertical="top" wrapText="1"/>
    </xf>
    <xf numFmtId="0" fontId="0" fillId="0" borderId="23" xfId="0" applyBorder="1" applyAlignment="1" applyProtection="1">
      <alignment horizontal="left" vertical="top" wrapText="1"/>
    </xf>
    <xf numFmtId="0" fontId="0" fillId="0" borderId="24" xfId="0" applyBorder="1" applyAlignment="1" applyProtection="1">
      <alignment horizontal="left" vertical="top" wrapText="1"/>
    </xf>
    <xf numFmtId="0" fontId="0" fillId="0" borderId="25" xfId="0" applyBorder="1" applyAlignment="1" applyProtection="1">
      <alignment horizontal="left" vertical="top" wrapText="1"/>
    </xf>
    <xf numFmtId="0" fontId="0" fillId="0" borderId="0" xfId="0" applyAlignment="1" applyProtection="1">
      <alignment horizontal="left" vertical="top" wrapText="1"/>
    </xf>
    <xf numFmtId="0" fontId="0" fillId="0" borderId="26" xfId="0" applyBorder="1" applyAlignment="1" applyProtection="1">
      <alignment horizontal="left" vertical="top" wrapText="1"/>
    </xf>
    <xf numFmtId="0" fontId="0" fillId="0" borderId="27" xfId="0" applyBorder="1" applyAlignment="1" applyProtection="1">
      <alignment horizontal="left" vertical="top" wrapText="1"/>
    </xf>
    <xf numFmtId="0" fontId="0" fillId="0" borderId="28" xfId="0" applyBorder="1" applyAlignment="1" applyProtection="1">
      <alignment horizontal="left" vertical="top" wrapText="1"/>
    </xf>
    <xf numFmtId="0" fontId="0" fillId="0" borderId="29" xfId="0" applyBorder="1" applyAlignment="1" applyProtection="1">
      <alignment horizontal="left" vertical="top" wrapText="1"/>
    </xf>
    <xf numFmtId="0" fontId="2" fillId="0" borderId="0" xfId="0" applyFont="1" applyProtection="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scienceforsport.com/become-member/" TargetMode="External"/><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12</xdr:col>
      <xdr:colOff>364400</xdr:colOff>
      <xdr:row>4</xdr:row>
      <xdr:rowOff>53397</xdr:rowOff>
    </xdr:from>
    <xdr:to>
      <xdr:col>30</xdr:col>
      <xdr:colOff>142876</xdr:colOff>
      <xdr:row>21</xdr:row>
      <xdr:rowOff>178593</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79550" y="891597"/>
          <a:ext cx="10751276" cy="4097121"/>
        </a:xfrm>
        <a:prstGeom prst="rect">
          <a:avLst/>
        </a:prstGeom>
      </xdr:spPr>
    </xdr:pic>
    <xdr:clientData/>
  </xdr:twoCellAnchor>
  <xdr:twoCellAnchor editAs="oneCell">
    <xdr:from>
      <xdr:col>0</xdr:col>
      <xdr:colOff>142874</xdr:colOff>
      <xdr:row>0</xdr:row>
      <xdr:rowOff>166687</xdr:rowOff>
    </xdr:from>
    <xdr:to>
      <xdr:col>3</xdr:col>
      <xdr:colOff>273841</xdr:colOff>
      <xdr:row>3</xdr:row>
      <xdr:rowOff>167912</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2874" y="166687"/>
          <a:ext cx="1559717" cy="629875"/>
        </a:xfrm>
        <a:prstGeom prst="rect">
          <a:avLst/>
        </a:prstGeom>
      </xdr:spPr>
    </xdr:pic>
    <xdr:clientData/>
  </xdr:twoCellAnchor>
  <xdr:twoCellAnchor>
    <xdr:from>
      <xdr:col>1</xdr:col>
      <xdr:colOff>59532</xdr:colOff>
      <xdr:row>16</xdr:row>
      <xdr:rowOff>142875</xdr:rowOff>
    </xdr:from>
    <xdr:to>
      <xdr:col>9</xdr:col>
      <xdr:colOff>392906</xdr:colOff>
      <xdr:row>20</xdr:row>
      <xdr:rowOff>95250</xdr:rowOff>
    </xdr:to>
    <xdr:sp macro="" textlink="">
      <xdr:nvSpPr>
        <xdr:cNvPr id="4" name="TextBox 3">
          <a:hlinkClick xmlns:r="http://schemas.openxmlformats.org/officeDocument/2006/relationships" r:id="rId3"/>
        </xdr:cNvPr>
        <xdr:cNvSpPr txBox="1"/>
      </xdr:nvSpPr>
      <xdr:spPr>
        <a:xfrm>
          <a:off x="269082" y="3905250"/>
          <a:ext cx="5210174" cy="790575"/>
        </a:xfrm>
        <a:prstGeom prst="roundRect">
          <a:avLst/>
        </a:prstGeom>
        <a:solidFill>
          <a:srgbClr val="33E544"/>
        </a:solidFill>
        <a:ln>
          <a:solidFill>
            <a:srgbClr val="33E544"/>
          </a:solidFill>
        </a:ln>
        <a:effectLst>
          <a:outerShdw blurRad="50800" dist="38100" dir="8100000" algn="tr" rotWithShape="0">
            <a:prstClr val="black">
              <a:alpha val="40000"/>
            </a:prstClr>
          </a:outerShdw>
        </a:effectLst>
      </xdr:spPr>
      <xdr:style>
        <a:lnRef idx="2">
          <a:schemeClr val="dk1"/>
        </a:lnRef>
        <a:fillRef idx="1">
          <a:schemeClr val="lt1"/>
        </a:fillRef>
        <a:effectRef idx="0">
          <a:schemeClr val="dk1"/>
        </a:effectRef>
        <a:fontRef idx="minor">
          <a:schemeClr val="dk1"/>
        </a:fontRef>
      </xdr:style>
      <xdr:txBody>
        <a:bodyPr vertOverflow="clip" horzOverflow="clip" wrap="square" rtlCol="0" anchor="ctr" anchorCtr="1"/>
        <a:lstStyle/>
        <a:p>
          <a:r>
            <a:rPr lang="en-GB" sz="1800" b="1">
              <a:solidFill>
                <a:schemeClr val="bg1"/>
              </a:solidFill>
              <a:latin typeface="Segoe UI Light" panose="020B0502040204020203" pitchFamily="34" charset="0"/>
              <a:cs typeface="Segoe UI Light" panose="020B0502040204020203" pitchFamily="34" charset="0"/>
            </a:rPr>
            <a:t>Get</a:t>
          </a:r>
          <a:r>
            <a:rPr lang="en-GB" sz="1800" b="1" baseline="0">
              <a:solidFill>
                <a:schemeClr val="bg1"/>
              </a:solidFill>
              <a:latin typeface="Segoe UI Light" panose="020B0502040204020203" pitchFamily="34" charset="0"/>
              <a:cs typeface="Segoe UI Light" panose="020B0502040204020203" pitchFamily="34" charset="0"/>
            </a:rPr>
            <a:t> your FREE COPY now!</a:t>
          </a:r>
          <a:endParaRPr lang="en-GB" sz="1800" b="1">
            <a:solidFill>
              <a:schemeClr val="bg1"/>
            </a:solidFill>
            <a:latin typeface="Segoe UI Light" panose="020B0502040204020203" pitchFamily="34" charset="0"/>
            <a:cs typeface="Segoe UI Light"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16933</xdr:rowOff>
    </xdr:from>
    <xdr:to>
      <xdr:col>2</xdr:col>
      <xdr:colOff>1172061</xdr:colOff>
      <xdr:row>6</xdr:row>
      <xdr:rowOff>83154</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933"/>
          <a:ext cx="2801894" cy="10837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S22"/>
  <sheetViews>
    <sheetView showGridLines="0" zoomScale="80" zoomScaleNormal="80" workbookViewId="0">
      <selection activeCell="L13" sqref="L13"/>
    </sheetView>
  </sheetViews>
  <sheetFormatPr defaultRowHeight="16.5" x14ac:dyDescent="0.3"/>
  <cols>
    <col min="1" max="1" width="3.140625" style="1" customWidth="1"/>
    <col min="2" max="14" width="9.140625" style="1"/>
    <col min="15" max="15" width="9.140625" style="1" customWidth="1"/>
    <col min="16" max="16384" width="9.140625" style="1"/>
  </cols>
  <sheetData>
    <row r="2" spans="2:19" x14ac:dyDescent="0.3">
      <c r="P2" s="8"/>
      <c r="Q2" s="8"/>
      <c r="R2" s="8"/>
      <c r="S2" s="8"/>
    </row>
    <row r="3" spans="2:19" x14ac:dyDescent="0.3">
      <c r="P3" s="8"/>
      <c r="Q3" s="8"/>
      <c r="R3" s="8"/>
      <c r="S3" s="8"/>
    </row>
    <row r="4" spans="2:19" x14ac:dyDescent="0.3">
      <c r="P4" s="8"/>
      <c r="Q4" s="8"/>
      <c r="R4" s="8"/>
      <c r="S4" s="8"/>
    </row>
    <row r="6" spans="2:19" ht="30.75" x14ac:dyDescent="0.55000000000000004">
      <c r="B6" s="2" t="s">
        <v>36</v>
      </c>
      <c r="G6" s="9" t="s">
        <v>50</v>
      </c>
      <c r="H6" s="9"/>
      <c r="I6" s="9"/>
      <c r="J6" s="9"/>
      <c r="K6" s="9"/>
      <c r="L6" s="9"/>
      <c r="M6" s="9"/>
      <c r="N6" s="9"/>
      <c r="O6" s="9"/>
      <c r="P6" s="9"/>
      <c r="Q6" s="9"/>
      <c r="R6" s="9"/>
    </row>
    <row r="7" spans="2:19" ht="20.25" x14ac:dyDescent="0.35">
      <c r="B7" s="3" t="s">
        <v>37</v>
      </c>
    </row>
    <row r="9" spans="2:19" ht="25.5" x14ac:dyDescent="0.5">
      <c r="B9" s="4" t="s">
        <v>38</v>
      </c>
    </row>
    <row r="10" spans="2:19" ht="20.25" x14ac:dyDescent="0.35">
      <c r="B10" s="3" t="s">
        <v>39</v>
      </c>
    </row>
    <row r="12" spans="2:19" ht="17.25" x14ac:dyDescent="0.3">
      <c r="B12" s="5" t="s">
        <v>40</v>
      </c>
      <c r="C12" s="6"/>
      <c r="D12" s="6"/>
      <c r="E12" s="6"/>
      <c r="F12" s="6"/>
      <c r="G12" s="6"/>
      <c r="H12" s="6"/>
      <c r="I12" s="6"/>
      <c r="J12" s="6"/>
    </row>
    <row r="13" spans="2:19" ht="17.25" x14ac:dyDescent="0.3">
      <c r="B13" s="6"/>
      <c r="C13" s="5"/>
      <c r="D13" s="5"/>
      <c r="E13" s="5"/>
      <c r="F13" s="5"/>
      <c r="G13" s="5"/>
      <c r="H13" s="5"/>
      <c r="I13" s="5"/>
      <c r="J13" s="5"/>
    </row>
    <row r="14" spans="2:19" x14ac:dyDescent="0.3">
      <c r="B14" s="10" t="s">
        <v>41</v>
      </c>
      <c r="C14" s="10"/>
      <c r="D14" s="10"/>
      <c r="E14" s="10"/>
      <c r="F14" s="10"/>
      <c r="G14" s="10"/>
      <c r="H14" s="10"/>
      <c r="I14" s="10"/>
      <c r="J14" s="10"/>
    </row>
    <row r="15" spans="2:19" x14ac:dyDescent="0.3">
      <c r="B15" s="10"/>
      <c r="C15" s="10"/>
      <c r="D15" s="10"/>
      <c r="E15" s="10"/>
      <c r="F15" s="10"/>
      <c r="G15" s="10"/>
      <c r="H15" s="10"/>
      <c r="I15" s="10"/>
      <c r="J15" s="10"/>
    </row>
    <row r="16" spans="2:19" x14ac:dyDescent="0.3">
      <c r="B16" s="10"/>
      <c r="C16" s="10"/>
      <c r="D16" s="10"/>
      <c r="E16" s="10"/>
      <c r="F16" s="10"/>
      <c r="G16" s="10"/>
      <c r="H16" s="10"/>
      <c r="I16" s="10"/>
      <c r="J16" s="10"/>
    </row>
    <row r="18" spans="3:3" x14ac:dyDescent="0.3">
      <c r="C18" s="7"/>
    </row>
    <row r="19" spans="3:3" x14ac:dyDescent="0.3">
      <c r="C19" s="7"/>
    </row>
    <row r="22" spans="3:3" x14ac:dyDescent="0.3">
      <c r="C22" s="7"/>
    </row>
  </sheetData>
  <sheetProtection algorithmName="SHA-512" hashValue="9PKx5Euy+GFveLwA0NLnJBLQdIcXXGepuMUZxFyU2Cxyd7jPghWvnS0a+haciG44YgO/4CDeGEqkTAm/xwBm5g==" saltValue="3vceER1cwwQe183x/i1wnw==" spinCount="100000" sheet="1" objects="1" scenarios="1"/>
  <mergeCells count="3">
    <mergeCell ref="P2:S4"/>
    <mergeCell ref="G6:R6"/>
    <mergeCell ref="B14:J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showGridLines="0" tabSelected="1" zoomScale="80" zoomScaleNormal="80" workbookViewId="0">
      <selection activeCell="E9" sqref="E9"/>
    </sheetView>
  </sheetViews>
  <sheetFormatPr defaultRowHeight="12.75" x14ac:dyDescent="0.2"/>
  <cols>
    <col min="1" max="1" width="6.140625" style="11" customWidth="1"/>
    <col min="2" max="3" width="18.28515625" style="11" customWidth="1"/>
    <col min="4" max="4" width="13.140625" style="11" customWidth="1"/>
    <col min="5" max="5" width="15" style="11" customWidth="1"/>
    <col min="6" max="6" width="16.42578125" style="11" customWidth="1"/>
    <col min="7" max="7" width="12.28515625" style="11" customWidth="1"/>
    <col min="8" max="15" width="10.7109375" style="11" customWidth="1"/>
    <col min="16" max="16" width="12.140625" style="11" customWidth="1"/>
    <col min="17" max="20" width="10.7109375" style="11" customWidth="1"/>
    <col min="21" max="21" width="15.140625" style="11" customWidth="1"/>
    <col min="22" max="22" width="8.5703125" style="11" customWidth="1"/>
    <col min="23" max="28" width="12.7109375" style="11" customWidth="1"/>
    <col min="29" max="16384" width="9.140625" style="11"/>
  </cols>
  <sheetData>
    <row r="1" spans="1:28" s="38" customFormat="1" x14ac:dyDescent="0.2">
      <c r="B1" s="39"/>
      <c r="C1" s="39"/>
    </row>
    <row r="2" spans="1:28" s="38" customFormat="1" ht="15" x14ac:dyDescent="0.25">
      <c r="B2" s="39"/>
      <c r="C2" s="39"/>
      <c r="D2" s="40" t="s">
        <v>49</v>
      </c>
      <c r="E2" s="39"/>
      <c r="F2" s="39"/>
      <c r="J2" s="41" t="s">
        <v>33</v>
      </c>
      <c r="K2" s="41"/>
    </row>
    <row r="3" spans="1:28" s="38" customFormat="1" ht="15" x14ac:dyDescent="0.25">
      <c r="B3" s="39"/>
      <c r="C3" s="39"/>
      <c r="D3" s="42" t="s">
        <v>32</v>
      </c>
      <c r="E3" s="42"/>
      <c r="F3" s="42"/>
      <c r="G3" s="42"/>
      <c r="H3" s="42"/>
      <c r="J3" s="43" t="s">
        <v>35</v>
      </c>
      <c r="K3" s="44"/>
    </row>
    <row r="4" spans="1:28" s="38" customFormat="1" x14ac:dyDescent="0.2">
      <c r="B4" s="39"/>
      <c r="C4" s="39"/>
      <c r="J4" s="45" t="s">
        <v>34</v>
      </c>
      <c r="K4" s="45"/>
    </row>
    <row r="5" spans="1:28" s="38" customFormat="1" ht="13.5" thickBot="1" x14ac:dyDescent="0.25">
      <c r="D5" s="39"/>
    </row>
    <row r="6" spans="1:28" x14ac:dyDescent="0.2">
      <c r="D6" s="12" t="s">
        <v>6</v>
      </c>
      <c r="E6" s="13"/>
      <c r="F6" s="14"/>
      <c r="G6" s="13" t="s">
        <v>17</v>
      </c>
      <c r="H6" s="13"/>
      <c r="I6" s="13"/>
      <c r="J6" s="13"/>
      <c r="K6" s="13"/>
      <c r="L6" s="13"/>
      <c r="M6" s="13"/>
      <c r="N6" s="13"/>
      <c r="O6" s="13"/>
      <c r="P6" s="13"/>
      <c r="Q6" s="13"/>
      <c r="R6" s="13"/>
      <c r="S6" s="13"/>
      <c r="T6" s="13"/>
      <c r="U6" s="12" t="s">
        <v>28</v>
      </c>
      <c r="V6" s="13"/>
      <c r="W6" s="13"/>
      <c r="X6" s="13"/>
      <c r="Y6" s="13"/>
      <c r="Z6" s="13"/>
      <c r="AA6" s="13"/>
      <c r="AB6" s="14"/>
    </row>
    <row r="7" spans="1:28" ht="13.5" thickBot="1" x14ac:dyDescent="0.25">
      <c r="B7" s="15"/>
      <c r="C7" s="15"/>
      <c r="D7" s="16"/>
      <c r="E7" s="17"/>
      <c r="F7" s="18"/>
      <c r="G7" s="17"/>
      <c r="H7" s="17"/>
      <c r="I7" s="17"/>
      <c r="J7" s="17"/>
      <c r="K7" s="17"/>
      <c r="L7" s="17"/>
      <c r="M7" s="17"/>
      <c r="N7" s="17"/>
      <c r="O7" s="17"/>
      <c r="P7" s="17"/>
      <c r="Q7" s="17"/>
      <c r="R7" s="17"/>
      <c r="S7" s="17"/>
      <c r="T7" s="17"/>
      <c r="U7" s="16"/>
      <c r="V7" s="17"/>
      <c r="W7" s="17"/>
      <c r="X7" s="17"/>
      <c r="Y7" s="17"/>
      <c r="Z7" s="17"/>
      <c r="AA7" s="17"/>
      <c r="AB7" s="18"/>
    </row>
    <row r="8" spans="1:28" s="25" customFormat="1" ht="45" customHeight="1" x14ac:dyDescent="0.2">
      <c r="A8" s="19"/>
      <c r="B8" s="20" t="s">
        <v>18</v>
      </c>
      <c r="C8" s="21" t="s">
        <v>19</v>
      </c>
      <c r="D8" s="46" t="s">
        <v>4</v>
      </c>
      <c r="E8" s="47" t="s">
        <v>5</v>
      </c>
      <c r="F8" s="22" t="s">
        <v>1</v>
      </c>
      <c r="G8" s="23" t="s">
        <v>0</v>
      </c>
      <c r="H8" s="52" t="s">
        <v>2</v>
      </c>
      <c r="I8" s="24" t="s">
        <v>3</v>
      </c>
      <c r="J8" s="24" t="s">
        <v>7</v>
      </c>
      <c r="K8" s="24" t="s">
        <v>8</v>
      </c>
      <c r="L8" s="52" t="s">
        <v>9</v>
      </c>
      <c r="M8" s="24" t="s">
        <v>10</v>
      </c>
      <c r="N8" s="24" t="s">
        <v>11</v>
      </c>
      <c r="O8" s="52" t="s">
        <v>12</v>
      </c>
      <c r="P8" s="24" t="s">
        <v>29</v>
      </c>
      <c r="Q8" s="24" t="s">
        <v>13</v>
      </c>
      <c r="R8" s="24" t="s">
        <v>14</v>
      </c>
      <c r="S8" s="52" t="s">
        <v>15</v>
      </c>
      <c r="T8" s="55" t="s">
        <v>16</v>
      </c>
      <c r="U8" s="58" t="s">
        <v>20</v>
      </c>
      <c r="V8" s="59" t="s">
        <v>21</v>
      </c>
      <c r="W8" s="60" t="s">
        <v>22</v>
      </c>
      <c r="X8" s="61" t="s">
        <v>23</v>
      </c>
      <c r="Y8" s="60" t="s">
        <v>24</v>
      </c>
      <c r="Z8" s="60" t="s">
        <v>25</v>
      </c>
      <c r="AA8" s="60" t="s">
        <v>26</v>
      </c>
      <c r="AB8" s="62" t="s">
        <v>27</v>
      </c>
    </row>
    <row r="9" spans="1:28" x14ac:dyDescent="0.2">
      <c r="A9" s="19">
        <v>1</v>
      </c>
      <c r="B9" s="26" t="s">
        <v>30</v>
      </c>
      <c r="C9" s="27" t="s">
        <v>31</v>
      </c>
      <c r="D9" s="48">
        <f>H9-E9</f>
        <v>12.746593280510151</v>
      </c>
      <c r="E9" s="49">
        <f>IFERROR(IF(I9=2,(-9.376+(0.0001882*X9)+(0.0022*Y9)+(0.005841*Z9)+(-0.002658*AA9)+(0.07693*AB9)),(-9.236+(0.0002708*X9)+(-0.001663*Y9)+(0.007216*Z9)+(0.02292*AB9))),0)</f>
        <v>-2.49937105828793</v>
      </c>
      <c r="F9" s="28">
        <v>43044</v>
      </c>
      <c r="G9" s="29">
        <v>39300</v>
      </c>
      <c r="H9" s="53">
        <f>YEARFRAC(G9,F9)</f>
        <v>10.247222222222222</v>
      </c>
      <c r="I9" s="30">
        <v>1</v>
      </c>
      <c r="J9" s="31">
        <v>162.9</v>
      </c>
      <c r="K9" s="31">
        <v>163</v>
      </c>
      <c r="L9" s="53">
        <f>IFERROR(AVERAGE(J9:K9),0)</f>
        <v>162.94999999999999</v>
      </c>
      <c r="M9" s="31">
        <v>50.2</v>
      </c>
      <c r="N9" s="31">
        <v>50.2</v>
      </c>
      <c r="O9" s="53">
        <f>IFERROR(AVERAGE(M9:N9),0)</f>
        <v>50.2</v>
      </c>
      <c r="P9" s="31">
        <v>40</v>
      </c>
      <c r="Q9" s="31">
        <v>117</v>
      </c>
      <c r="R9" s="31">
        <v>117.2</v>
      </c>
      <c r="S9" s="53">
        <f>IFERROR(AVERAGE(Q9:R9)-P9,0)</f>
        <v>77.099999999999994</v>
      </c>
      <c r="T9" s="56">
        <f>SUM(L9-S9)</f>
        <v>85.85</v>
      </c>
      <c r="U9" s="63">
        <f>IFERROR(L9/O9^0.33333,0)</f>
        <v>44.173193201202452</v>
      </c>
      <c r="V9" s="64">
        <f>IFERROR(O9/(L9/100)^2,0)</f>
        <v>18.905796876984557</v>
      </c>
      <c r="W9" s="64">
        <f>IFERROR(S9/L9,0)</f>
        <v>0.47315127339674745</v>
      </c>
      <c r="X9" s="64">
        <f>(T9*S9)</f>
        <v>6619.0349999999989</v>
      </c>
      <c r="Y9" s="64">
        <f>(H9*T9)</f>
        <v>879.72402777777768</v>
      </c>
      <c r="Z9" s="64">
        <f>(H9*S9)</f>
        <v>790.06083333333322</v>
      </c>
      <c r="AA9" s="64">
        <f>(H9*O9)</f>
        <v>514.41055555555556</v>
      </c>
      <c r="AB9" s="65">
        <f>IFERROR((O9/L9)*100,0)</f>
        <v>30.806996011046341</v>
      </c>
    </row>
    <row r="10" spans="1:28" x14ac:dyDescent="0.2">
      <c r="A10" s="19">
        <v>2</v>
      </c>
      <c r="B10" s="26" t="s">
        <v>42</v>
      </c>
      <c r="C10" s="27" t="s">
        <v>31</v>
      </c>
      <c r="D10" s="48">
        <f t="shared" ref="D10:D38" si="0">H10-E10</f>
        <v>10.330482200147983</v>
      </c>
      <c r="E10" s="49">
        <f t="shared" ref="E10:E38" si="1">IFERROR(IF(I10=2,(-9.376+(0.0001882*X10)+(0.0022*Y10)+(0.005841*Z10)+(-0.002658*AA10)+(0.07693*AB10)),(-9.236+(0.0002708*X10)+(-0.001663*Y10)+(0.007216*Z10)+(0.02292*AB10))),0)</f>
        <v>-1.0832599779257608</v>
      </c>
      <c r="F10" s="28">
        <v>43044</v>
      </c>
      <c r="G10" s="29">
        <v>39666</v>
      </c>
      <c r="H10" s="53">
        <f t="shared" ref="H10:H38" si="2">YEARFRAC(G10,F10)</f>
        <v>9.2472222222222218</v>
      </c>
      <c r="I10" s="30">
        <v>2</v>
      </c>
      <c r="J10" s="31">
        <v>162.9</v>
      </c>
      <c r="K10" s="31">
        <v>163</v>
      </c>
      <c r="L10" s="53">
        <f t="shared" ref="L10:L38" si="3">IFERROR(AVERAGE(J10:K10),0)</f>
        <v>162.94999999999999</v>
      </c>
      <c r="M10" s="31">
        <v>50.2</v>
      </c>
      <c r="N10" s="31">
        <v>50.2</v>
      </c>
      <c r="O10" s="53">
        <f t="shared" ref="O10:O38" si="4">IFERROR(AVERAGE(M10:N10),0)</f>
        <v>50.2</v>
      </c>
      <c r="P10" s="31">
        <v>40</v>
      </c>
      <c r="Q10" s="31">
        <v>117</v>
      </c>
      <c r="R10" s="31">
        <v>117.2</v>
      </c>
      <c r="S10" s="53">
        <f t="shared" ref="S10:S26" si="5">IFERROR(AVERAGE(Q10:R10)-P10,0)</f>
        <v>77.099999999999994</v>
      </c>
      <c r="T10" s="56">
        <f t="shared" ref="T10:T26" si="6">SUM(L10-S10)</f>
        <v>85.85</v>
      </c>
      <c r="U10" s="63">
        <f t="shared" ref="U10:U26" si="7">IFERROR(L10/O10^0.33333,0)</f>
        <v>44.173193201202452</v>
      </c>
      <c r="V10" s="64">
        <f t="shared" ref="V10:V26" si="8">IFERROR(O10/(L10/100)^2,0)</f>
        <v>18.905796876984557</v>
      </c>
      <c r="W10" s="64">
        <f t="shared" ref="W10:W26" si="9">IFERROR(S10/L10,0)</f>
        <v>0.47315127339674745</v>
      </c>
      <c r="X10" s="64">
        <f t="shared" ref="X10:X26" si="10">(T10*S10)</f>
        <v>6619.0349999999989</v>
      </c>
      <c r="Y10" s="64">
        <f t="shared" ref="Y10:Y26" si="11">(H10*T10)</f>
        <v>793.87402777777766</v>
      </c>
      <c r="Z10" s="64">
        <f t="shared" ref="Z10:Z26" si="12">(H10*S10)</f>
        <v>712.9608333333332</v>
      </c>
      <c r="AA10" s="64">
        <f t="shared" ref="AA10:AA26" si="13">(H10*O10)</f>
        <v>464.21055555555557</v>
      </c>
      <c r="AB10" s="65">
        <f t="shared" ref="AB10:AB26" si="14">IFERROR((O10/L10)*100,0)</f>
        <v>30.806996011046341</v>
      </c>
    </row>
    <row r="11" spans="1:28" x14ac:dyDescent="0.2">
      <c r="A11" s="19">
        <v>3</v>
      </c>
      <c r="B11" s="26" t="s">
        <v>43</v>
      </c>
      <c r="C11" s="27" t="s">
        <v>31</v>
      </c>
      <c r="D11" s="48">
        <f t="shared" si="0"/>
        <v>11.573763380510153</v>
      </c>
      <c r="E11" s="49">
        <f t="shared" si="1"/>
        <v>-3.326541158287931</v>
      </c>
      <c r="F11" s="28">
        <v>43044</v>
      </c>
      <c r="G11" s="29">
        <v>40031</v>
      </c>
      <c r="H11" s="53">
        <f t="shared" si="2"/>
        <v>8.2472222222222218</v>
      </c>
      <c r="I11" s="30">
        <v>1</v>
      </c>
      <c r="J11" s="31">
        <v>162.9</v>
      </c>
      <c r="K11" s="31">
        <v>163</v>
      </c>
      <c r="L11" s="53">
        <f t="shared" si="3"/>
        <v>162.94999999999999</v>
      </c>
      <c r="M11" s="31">
        <v>50.2</v>
      </c>
      <c r="N11" s="31">
        <v>50.2</v>
      </c>
      <c r="O11" s="53">
        <f t="shared" si="4"/>
        <v>50.2</v>
      </c>
      <c r="P11" s="31">
        <v>40</v>
      </c>
      <c r="Q11" s="31">
        <v>117</v>
      </c>
      <c r="R11" s="31">
        <v>117.2</v>
      </c>
      <c r="S11" s="53">
        <f t="shared" si="5"/>
        <v>77.099999999999994</v>
      </c>
      <c r="T11" s="56">
        <f t="shared" si="6"/>
        <v>85.85</v>
      </c>
      <c r="U11" s="63">
        <f t="shared" si="7"/>
        <v>44.173193201202452</v>
      </c>
      <c r="V11" s="64">
        <f t="shared" si="8"/>
        <v>18.905796876984557</v>
      </c>
      <c r="W11" s="64">
        <f t="shared" si="9"/>
        <v>0.47315127339674745</v>
      </c>
      <c r="X11" s="64">
        <f t="shared" si="10"/>
        <v>6619.0349999999989</v>
      </c>
      <c r="Y11" s="64">
        <f t="shared" si="11"/>
        <v>708.02402777777775</v>
      </c>
      <c r="Z11" s="64">
        <f t="shared" si="12"/>
        <v>635.86083333333329</v>
      </c>
      <c r="AA11" s="64">
        <f t="shared" si="13"/>
        <v>414.01055555555558</v>
      </c>
      <c r="AB11" s="65">
        <f t="shared" si="14"/>
        <v>30.806996011046341</v>
      </c>
    </row>
    <row r="12" spans="1:28" x14ac:dyDescent="0.2">
      <c r="A12" s="19">
        <v>4</v>
      </c>
      <c r="B12" s="26" t="s">
        <v>44</v>
      </c>
      <c r="C12" s="27" t="s">
        <v>31</v>
      </c>
      <c r="D12" s="48">
        <f t="shared" si="0"/>
        <v>9.3420412001479818</v>
      </c>
      <c r="E12" s="49">
        <f t="shared" si="1"/>
        <v>-2.0948189779257609</v>
      </c>
      <c r="F12" s="28">
        <v>43044</v>
      </c>
      <c r="G12" s="29">
        <v>40396</v>
      </c>
      <c r="H12" s="53">
        <f t="shared" si="2"/>
        <v>7.2472222222222218</v>
      </c>
      <c r="I12" s="30">
        <v>2</v>
      </c>
      <c r="J12" s="31">
        <v>162.9</v>
      </c>
      <c r="K12" s="31">
        <v>163</v>
      </c>
      <c r="L12" s="53">
        <f t="shared" si="3"/>
        <v>162.94999999999999</v>
      </c>
      <c r="M12" s="31">
        <v>50.2</v>
      </c>
      <c r="N12" s="31">
        <v>50.2</v>
      </c>
      <c r="O12" s="53">
        <f t="shared" si="4"/>
        <v>50.2</v>
      </c>
      <c r="P12" s="31">
        <v>40</v>
      </c>
      <c r="Q12" s="31">
        <v>117</v>
      </c>
      <c r="R12" s="31">
        <v>117.2</v>
      </c>
      <c r="S12" s="53">
        <f t="shared" si="5"/>
        <v>77.099999999999994</v>
      </c>
      <c r="T12" s="56">
        <f t="shared" si="6"/>
        <v>85.85</v>
      </c>
      <c r="U12" s="63">
        <f t="shared" si="7"/>
        <v>44.173193201202452</v>
      </c>
      <c r="V12" s="64">
        <f t="shared" si="8"/>
        <v>18.905796876984557</v>
      </c>
      <c r="W12" s="64">
        <f t="shared" si="9"/>
        <v>0.47315127339674745</v>
      </c>
      <c r="X12" s="64">
        <f t="shared" si="10"/>
        <v>6619.0349999999989</v>
      </c>
      <c r="Y12" s="64">
        <f t="shared" si="11"/>
        <v>622.17402777777772</v>
      </c>
      <c r="Z12" s="64">
        <f t="shared" si="12"/>
        <v>558.76083333333327</v>
      </c>
      <c r="AA12" s="64">
        <f t="shared" si="13"/>
        <v>363.81055555555554</v>
      </c>
      <c r="AB12" s="65">
        <f t="shared" si="14"/>
        <v>30.806996011046341</v>
      </c>
    </row>
    <row r="13" spans="1:28" x14ac:dyDescent="0.2">
      <c r="A13" s="19">
        <v>5</v>
      </c>
      <c r="B13" s="26"/>
      <c r="C13" s="27"/>
      <c r="D13" s="48">
        <f t="shared" si="0"/>
        <v>9.2360000000000007</v>
      </c>
      <c r="E13" s="49">
        <f t="shared" si="1"/>
        <v>-9.2360000000000007</v>
      </c>
      <c r="F13" s="28"/>
      <c r="G13" s="29"/>
      <c r="H13" s="53">
        <f t="shared" si="2"/>
        <v>0</v>
      </c>
      <c r="I13" s="30"/>
      <c r="J13" s="31"/>
      <c r="K13" s="31"/>
      <c r="L13" s="53">
        <f t="shared" si="3"/>
        <v>0</v>
      </c>
      <c r="M13" s="31"/>
      <c r="N13" s="31"/>
      <c r="O13" s="53">
        <f t="shared" si="4"/>
        <v>0</v>
      </c>
      <c r="P13" s="31"/>
      <c r="Q13" s="31"/>
      <c r="R13" s="31"/>
      <c r="S13" s="53">
        <f t="shared" si="5"/>
        <v>0</v>
      </c>
      <c r="T13" s="56">
        <f t="shared" si="6"/>
        <v>0</v>
      </c>
      <c r="U13" s="63">
        <f t="shared" si="7"/>
        <v>0</v>
      </c>
      <c r="V13" s="64">
        <f t="shared" si="8"/>
        <v>0</v>
      </c>
      <c r="W13" s="64">
        <f t="shared" si="9"/>
        <v>0</v>
      </c>
      <c r="X13" s="64">
        <f t="shared" si="10"/>
        <v>0</v>
      </c>
      <c r="Y13" s="64">
        <f t="shared" si="11"/>
        <v>0</v>
      </c>
      <c r="Z13" s="64">
        <f t="shared" si="12"/>
        <v>0</v>
      </c>
      <c r="AA13" s="64">
        <f t="shared" si="13"/>
        <v>0</v>
      </c>
      <c r="AB13" s="65">
        <f t="shared" si="14"/>
        <v>0</v>
      </c>
    </row>
    <row r="14" spans="1:28" x14ac:dyDescent="0.2">
      <c r="A14" s="19">
        <v>6</v>
      </c>
      <c r="B14" s="26"/>
      <c r="C14" s="27"/>
      <c r="D14" s="48">
        <f t="shared" si="0"/>
        <v>9.2360000000000007</v>
      </c>
      <c r="E14" s="49">
        <f t="shared" si="1"/>
        <v>-9.2360000000000007</v>
      </c>
      <c r="F14" s="28"/>
      <c r="G14" s="29"/>
      <c r="H14" s="53">
        <f t="shared" si="2"/>
        <v>0</v>
      </c>
      <c r="I14" s="30"/>
      <c r="J14" s="31"/>
      <c r="K14" s="31"/>
      <c r="L14" s="53">
        <f t="shared" si="3"/>
        <v>0</v>
      </c>
      <c r="M14" s="31"/>
      <c r="N14" s="31"/>
      <c r="O14" s="53">
        <f t="shared" si="4"/>
        <v>0</v>
      </c>
      <c r="P14" s="31"/>
      <c r="Q14" s="31"/>
      <c r="R14" s="31"/>
      <c r="S14" s="53">
        <f t="shared" si="5"/>
        <v>0</v>
      </c>
      <c r="T14" s="56">
        <f t="shared" si="6"/>
        <v>0</v>
      </c>
      <c r="U14" s="63">
        <f t="shared" si="7"/>
        <v>0</v>
      </c>
      <c r="V14" s="64">
        <f t="shared" si="8"/>
        <v>0</v>
      </c>
      <c r="W14" s="64">
        <f t="shared" si="9"/>
        <v>0</v>
      </c>
      <c r="X14" s="64">
        <f t="shared" si="10"/>
        <v>0</v>
      </c>
      <c r="Y14" s="64">
        <f t="shared" si="11"/>
        <v>0</v>
      </c>
      <c r="Z14" s="64">
        <f t="shared" si="12"/>
        <v>0</v>
      </c>
      <c r="AA14" s="64">
        <f t="shared" si="13"/>
        <v>0</v>
      </c>
      <c r="AB14" s="65">
        <f t="shared" si="14"/>
        <v>0</v>
      </c>
    </row>
    <row r="15" spans="1:28" x14ac:dyDescent="0.2">
      <c r="A15" s="19">
        <v>7</v>
      </c>
      <c r="B15" s="26"/>
      <c r="C15" s="27"/>
      <c r="D15" s="48">
        <f t="shared" si="0"/>
        <v>9.2360000000000007</v>
      </c>
      <c r="E15" s="49">
        <f t="shared" si="1"/>
        <v>-9.2360000000000007</v>
      </c>
      <c r="F15" s="28"/>
      <c r="G15" s="29"/>
      <c r="H15" s="53">
        <f t="shared" si="2"/>
        <v>0</v>
      </c>
      <c r="I15" s="30"/>
      <c r="J15" s="31"/>
      <c r="K15" s="31"/>
      <c r="L15" s="53">
        <f t="shared" si="3"/>
        <v>0</v>
      </c>
      <c r="M15" s="31"/>
      <c r="N15" s="31"/>
      <c r="O15" s="53">
        <f t="shared" si="4"/>
        <v>0</v>
      </c>
      <c r="P15" s="31"/>
      <c r="Q15" s="31"/>
      <c r="R15" s="31"/>
      <c r="S15" s="53">
        <f t="shared" si="5"/>
        <v>0</v>
      </c>
      <c r="T15" s="56">
        <f t="shared" si="6"/>
        <v>0</v>
      </c>
      <c r="U15" s="63">
        <f t="shared" si="7"/>
        <v>0</v>
      </c>
      <c r="V15" s="64">
        <f t="shared" si="8"/>
        <v>0</v>
      </c>
      <c r="W15" s="64">
        <f t="shared" si="9"/>
        <v>0</v>
      </c>
      <c r="X15" s="64">
        <f t="shared" si="10"/>
        <v>0</v>
      </c>
      <c r="Y15" s="64">
        <f t="shared" si="11"/>
        <v>0</v>
      </c>
      <c r="Z15" s="64">
        <f t="shared" si="12"/>
        <v>0</v>
      </c>
      <c r="AA15" s="64">
        <f t="shared" si="13"/>
        <v>0</v>
      </c>
      <c r="AB15" s="65">
        <f t="shared" si="14"/>
        <v>0</v>
      </c>
    </row>
    <row r="16" spans="1:28" x14ac:dyDescent="0.2">
      <c r="A16" s="19">
        <v>8</v>
      </c>
      <c r="B16" s="26"/>
      <c r="C16" s="27"/>
      <c r="D16" s="48">
        <f t="shared" si="0"/>
        <v>9.2360000000000007</v>
      </c>
      <c r="E16" s="49">
        <f t="shared" si="1"/>
        <v>-9.2360000000000007</v>
      </c>
      <c r="F16" s="28"/>
      <c r="G16" s="29"/>
      <c r="H16" s="53">
        <f t="shared" si="2"/>
        <v>0</v>
      </c>
      <c r="I16" s="30"/>
      <c r="J16" s="31"/>
      <c r="K16" s="31"/>
      <c r="L16" s="53">
        <f t="shared" si="3"/>
        <v>0</v>
      </c>
      <c r="M16" s="31"/>
      <c r="N16" s="31"/>
      <c r="O16" s="53">
        <f t="shared" si="4"/>
        <v>0</v>
      </c>
      <c r="P16" s="31"/>
      <c r="Q16" s="31"/>
      <c r="R16" s="31"/>
      <c r="S16" s="53">
        <f t="shared" si="5"/>
        <v>0</v>
      </c>
      <c r="T16" s="56">
        <f t="shared" si="6"/>
        <v>0</v>
      </c>
      <c r="U16" s="63">
        <f t="shared" si="7"/>
        <v>0</v>
      </c>
      <c r="V16" s="64">
        <f t="shared" si="8"/>
        <v>0</v>
      </c>
      <c r="W16" s="64">
        <f t="shared" si="9"/>
        <v>0</v>
      </c>
      <c r="X16" s="64">
        <f t="shared" si="10"/>
        <v>0</v>
      </c>
      <c r="Y16" s="64">
        <f t="shared" si="11"/>
        <v>0</v>
      </c>
      <c r="Z16" s="64">
        <f t="shared" si="12"/>
        <v>0</v>
      </c>
      <c r="AA16" s="64">
        <f t="shared" si="13"/>
        <v>0</v>
      </c>
      <c r="AB16" s="65">
        <f t="shared" si="14"/>
        <v>0</v>
      </c>
    </row>
    <row r="17" spans="1:28" x14ac:dyDescent="0.2">
      <c r="A17" s="19">
        <v>9</v>
      </c>
      <c r="B17" s="26"/>
      <c r="C17" s="27"/>
      <c r="D17" s="48">
        <f t="shared" si="0"/>
        <v>9.2360000000000007</v>
      </c>
      <c r="E17" s="49">
        <f t="shared" si="1"/>
        <v>-9.2360000000000007</v>
      </c>
      <c r="F17" s="28"/>
      <c r="G17" s="29"/>
      <c r="H17" s="53">
        <f t="shared" si="2"/>
        <v>0</v>
      </c>
      <c r="I17" s="30"/>
      <c r="J17" s="31"/>
      <c r="K17" s="31"/>
      <c r="L17" s="53">
        <f t="shared" si="3"/>
        <v>0</v>
      </c>
      <c r="M17" s="31"/>
      <c r="N17" s="31"/>
      <c r="O17" s="53">
        <f t="shared" si="4"/>
        <v>0</v>
      </c>
      <c r="P17" s="31"/>
      <c r="Q17" s="31"/>
      <c r="R17" s="31"/>
      <c r="S17" s="53">
        <f t="shared" si="5"/>
        <v>0</v>
      </c>
      <c r="T17" s="56">
        <f t="shared" si="6"/>
        <v>0</v>
      </c>
      <c r="U17" s="63">
        <f t="shared" si="7"/>
        <v>0</v>
      </c>
      <c r="V17" s="64">
        <f t="shared" si="8"/>
        <v>0</v>
      </c>
      <c r="W17" s="64">
        <f t="shared" si="9"/>
        <v>0</v>
      </c>
      <c r="X17" s="64">
        <f t="shared" si="10"/>
        <v>0</v>
      </c>
      <c r="Y17" s="64">
        <f t="shared" si="11"/>
        <v>0</v>
      </c>
      <c r="Z17" s="64">
        <f t="shared" si="12"/>
        <v>0</v>
      </c>
      <c r="AA17" s="64">
        <f t="shared" si="13"/>
        <v>0</v>
      </c>
      <c r="AB17" s="65">
        <f t="shared" si="14"/>
        <v>0</v>
      </c>
    </row>
    <row r="18" spans="1:28" x14ac:dyDescent="0.2">
      <c r="A18" s="19">
        <v>10</v>
      </c>
      <c r="B18" s="26"/>
      <c r="C18" s="27"/>
      <c r="D18" s="48">
        <f t="shared" si="0"/>
        <v>9.2360000000000007</v>
      </c>
      <c r="E18" s="49">
        <f t="shared" si="1"/>
        <v>-9.2360000000000007</v>
      </c>
      <c r="F18" s="28"/>
      <c r="G18" s="29"/>
      <c r="H18" s="53">
        <f t="shared" si="2"/>
        <v>0</v>
      </c>
      <c r="I18" s="30"/>
      <c r="J18" s="31"/>
      <c r="K18" s="31"/>
      <c r="L18" s="53">
        <f t="shared" si="3"/>
        <v>0</v>
      </c>
      <c r="M18" s="31"/>
      <c r="N18" s="31"/>
      <c r="O18" s="53">
        <f t="shared" si="4"/>
        <v>0</v>
      </c>
      <c r="P18" s="31"/>
      <c r="Q18" s="31"/>
      <c r="R18" s="31"/>
      <c r="S18" s="53">
        <f t="shared" si="5"/>
        <v>0</v>
      </c>
      <c r="T18" s="56">
        <f t="shared" si="6"/>
        <v>0</v>
      </c>
      <c r="U18" s="63">
        <f t="shared" si="7"/>
        <v>0</v>
      </c>
      <c r="V18" s="64">
        <f t="shared" si="8"/>
        <v>0</v>
      </c>
      <c r="W18" s="64">
        <f t="shared" si="9"/>
        <v>0</v>
      </c>
      <c r="X18" s="64">
        <f t="shared" si="10"/>
        <v>0</v>
      </c>
      <c r="Y18" s="64">
        <f t="shared" si="11"/>
        <v>0</v>
      </c>
      <c r="Z18" s="64">
        <f t="shared" si="12"/>
        <v>0</v>
      </c>
      <c r="AA18" s="64">
        <f t="shared" si="13"/>
        <v>0</v>
      </c>
      <c r="AB18" s="65">
        <f t="shared" si="14"/>
        <v>0</v>
      </c>
    </row>
    <row r="19" spans="1:28" x14ac:dyDescent="0.2">
      <c r="A19" s="19">
        <v>11</v>
      </c>
      <c r="B19" s="26"/>
      <c r="C19" s="27"/>
      <c r="D19" s="48">
        <f t="shared" si="0"/>
        <v>9.2360000000000007</v>
      </c>
      <c r="E19" s="49">
        <f t="shared" si="1"/>
        <v>-9.2360000000000007</v>
      </c>
      <c r="F19" s="28"/>
      <c r="G19" s="29"/>
      <c r="H19" s="53">
        <f t="shared" si="2"/>
        <v>0</v>
      </c>
      <c r="I19" s="30"/>
      <c r="J19" s="31"/>
      <c r="K19" s="31"/>
      <c r="L19" s="53">
        <f t="shared" si="3"/>
        <v>0</v>
      </c>
      <c r="M19" s="31"/>
      <c r="N19" s="31"/>
      <c r="O19" s="53">
        <f t="shared" si="4"/>
        <v>0</v>
      </c>
      <c r="P19" s="31"/>
      <c r="Q19" s="31"/>
      <c r="R19" s="31"/>
      <c r="S19" s="53">
        <f t="shared" si="5"/>
        <v>0</v>
      </c>
      <c r="T19" s="56">
        <f t="shared" si="6"/>
        <v>0</v>
      </c>
      <c r="U19" s="63">
        <f t="shared" si="7"/>
        <v>0</v>
      </c>
      <c r="V19" s="64">
        <f t="shared" si="8"/>
        <v>0</v>
      </c>
      <c r="W19" s="64">
        <f t="shared" si="9"/>
        <v>0</v>
      </c>
      <c r="X19" s="64">
        <f t="shared" si="10"/>
        <v>0</v>
      </c>
      <c r="Y19" s="64">
        <f t="shared" si="11"/>
        <v>0</v>
      </c>
      <c r="Z19" s="64">
        <f t="shared" si="12"/>
        <v>0</v>
      </c>
      <c r="AA19" s="64">
        <f t="shared" si="13"/>
        <v>0</v>
      </c>
      <c r="AB19" s="65">
        <f t="shared" si="14"/>
        <v>0</v>
      </c>
    </row>
    <row r="20" spans="1:28" x14ac:dyDescent="0.2">
      <c r="A20" s="19">
        <v>12</v>
      </c>
      <c r="B20" s="26"/>
      <c r="C20" s="27"/>
      <c r="D20" s="48">
        <f t="shared" si="0"/>
        <v>9.2360000000000007</v>
      </c>
      <c r="E20" s="49">
        <f t="shared" si="1"/>
        <v>-9.2360000000000007</v>
      </c>
      <c r="F20" s="28"/>
      <c r="G20" s="29"/>
      <c r="H20" s="53">
        <f t="shared" si="2"/>
        <v>0</v>
      </c>
      <c r="I20" s="30"/>
      <c r="J20" s="31"/>
      <c r="K20" s="31"/>
      <c r="L20" s="53">
        <f t="shared" si="3"/>
        <v>0</v>
      </c>
      <c r="M20" s="31"/>
      <c r="N20" s="31"/>
      <c r="O20" s="53">
        <f t="shared" si="4"/>
        <v>0</v>
      </c>
      <c r="P20" s="31"/>
      <c r="Q20" s="31"/>
      <c r="R20" s="31"/>
      <c r="S20" s="53">
        <f t="shared" si="5"/>
        <v>0</v>
      </c>
      <c r="T20" s="56">
        <f t="shared" si="6"/>
        <v>0</v>
      </c>
      <c r="U20" s="63">
        <f t="shared" si="7"/>
        <v>0</v>
      </c>
      <c r="V20" s="64">
        <f t="shared" si="8"/>
        <v>0</v>
      </c>
      <c r="W20" s="64">
        <f t="shared" si="9"/>
        <v>0</v>
      </c>
      <c r="X20" s="64">
        <f t="shared" si="10"/>
        <v>0</v>
      </c>
      <c r="Y20" s="64">
        <f t="shared" si="11"/>
        <v>0</v>
      </c>
      <c r="Z20" s="64">
        <f t="shared" si="12"/>
        <v>0</v>
      </c>
      <c r="AA20" s="64">
        <f t="shared" si="13"/>
        <v>0</v>
      </c>
      <c r="AB20" s="65">
        <f t="shared" si="14"/>
        <v>0</v>
      </c>
    </row>
    <row r="21" spans="1:28" x14ac:dyDescent="0.2">
      <c r="A21" s="19">
        <v>13</v>
      </c>
      <c r="B21" s="26"/>
      <c r="C21" s="27"/>
      <c r="D21" s="48">
        <f t="shared" si="0"/>
        <v>9.2360000000000007</v>
      </c>
      <c r="E21" s="49">
        <f t="shared" si="1"/>
        <v>-9.2360000000000007</v>
      </c>
      <c r="F21" s="28"/>
      <c r="G21" s="29"/>
      <c r="H21" s="53">
        <f t="shared" si="2"/>
        <v>0</v>
      </c>
      <c r="I21" s="30"/>
      <c r="J21" s="31"/>
      <c r="K21" s="31"/>
      <c r="L21" s="53">
        <f t="shared" si="3"/>
        <v>0</v>
      </c>
      <c r="M21" s="31"/>
      <c r="N21" s="31"/>
      <c r="O21" s="53">
        <f t="shared" si="4"/>
        <v>0</v>
      </c>
      <c r="P21" s="31"/>
      <c r="Q21" s="31"/>
      <c r="R21" s="31"/>
      <c r="S21" s="53">
        <f t="shared" si="5"/>
        <v>0</v>
      </c>
      <c r="T21" s="56">
        <f t="shared" si="6"/>
        <v>0</v>
      </c>
      <c r="U21" s="63">
        <f t="shared" si="7"/>
        <v>0</v>
      </c>
      <c r="V21" s="64">
        <f t="shared" si="8"/>
        <v>0</v>
      </c>
      <c r="W21" s="64">
        <f t="shared" si="9"/>
        <v>0</v>
      </c>
      <c r="X21" s="64">
        <f t="shared" si="10"/>
        <v>0</v>
      </c>
      <c r="Y21" s="64">
        <f t="shared" si="11"/>
        <v>0</v>
      </c>
      <c r="Z21" s="64">
        <f t="shared" si="12"/>
        <v>0</v>
      </c>
      <c r="AA21" s="64">
        <f t="shared" si="13"/>
        <v>0</v>
      </c>
      <c r="AB21" s="65">
        <f t="shared" si="14"/>
        <v>0</v>
      </c>
    </row>
    <row r="22" spans="1:28" x14ac:dyDescent="0.2">
      <c r="A22" s="19">
        <v>14</v>
      </c>
      <c r="B22" s="26"/>
      <c r="C22" s="27"/>
      <c r="D22" s="48">
        <f t="shared" si="0"/>
        <v>9.2360000000000007</v>
      </c>
      <c r="E22" s="49">
        <f t="shared" si="1"/>
        <v>-9.2360000000000007</v>
      </c>
      <c r="F22" s="28"/>
      <c r="G22" s="29"/>
      <c r="H22" s="53">
        <f t="shared" si="2"/>
        <v>0</v>
      </c>
      <c r="I22" s="30"/>
      <c r="J22" s="31"/>
      <c r="K22" s="31"/>
      <c r="L22" s="53">
        <f t="shared" si="3"/>
        <v>0</v>
      </c>
      <c r="M22" s="31"/>
      <c r="N22" s="31"/>
      <c r="O22" s="53">
        <f t="shared" si="4"/>
        <v>0</v>
      </c>
      <c r="P22" s="31"/>
      <c r="Q22" s="31"/>
      <c r="R22" s="31"/>
      <c r="S22" s="53">
        <f t="shared" si="5"/>
        <v>0</v>
      </c>
      <c r="T22" s="56">
        <f t="shared" si="6"/>
        <v>0</v>
      </c>
      <c r="U22" s="63">
        <f t="shared" si="7"/>
        <v>0</v>
      </c>
      <c r="V22" s="64">
        <f t="shared" si="8"/>
        <v>0</v>
      </c>
      <c r="W22" s="64">
        <f t="shared" si="9"/>
        <v>0</v>
      </c>
      <c r="X22" s="64">
        <f t="shared" si="10"/>
        <v>0</v>
      </c>
      <c r="Y22" s="64">
        <f t="shared" si="11"/>
        <v>0</v>
      </c>
      <c r="Z22" s="64">
        <f t="shared" si="12"/>
        <v>0</v>
      </c>
      <c r="AA22" s="64">
        <f t="shared" si="13"/>
        <v>0</v>
      </c>
      <c r="AB22" s="65">
        <f t="shared" si="14"/>
        <v>0</v>
      </c>
    </row>
    <row r="23" spans="1:28" x14ac:dyDescent="0.2">
      <c r="A23" s="19">
        <v>15</v>
      </c>
      <c r="B23" s="26"/>
      <c r="C23" s="27"/>
      <c r="D23" s="48">
        <f t="shared" si="0"/>
        <v>9.2360000000000007</v>
      </c>
      <c r="E23" s="49">
        <f t="shared" si="1"/>
        <v>-9.2360000000000007</v>
      </c>
      <c r="F23" s="28"/>
      <c r="G23" s="29"/>
      <c r="H23" s="53">
        <f t="shared" si="2"/>
        <v>0</v>
      </c>
      <c r="I23" s="30"/>
      <c r="J23" s="31"/>
      <c r="K23" s="31"/>
      <c r="L23" s="53">
        <f t="shared" si="3"/>
        <v>0</v>
      </c>
      <c r="M23" s="31"/>
      <c r="N23" s="31"/>
      <c r="O23" s="53">
        <f t="shared" si="4"/>
        <v>0</v>
      </c>
      <c r="P23" s="31"/>
      <c r="Q23" s="31"/>
      <c r="R23" s="31"/>
      <c r="S23" s="53">
        <f t="shared" si="5"/>
        <v>0</v>
      </c>
      <c r="T23" s="56">
        <f t="shared" si="6"/>
        <v>0</v>
      </c>
      <c r="U23" s="63">
        <f t="shared" si="7"/>
        <v>0</v>
      </c>
      <c r="V23" s="64">
        <f t="shared" si="8"/>
        <v>0</v>
      </c>
      <c r="W23" s="64">
        <f t="shared" si="9"/>
        <v>0</v>
      </c>
      <c r="X23" s="64">
        <f t="shared" si="10"/>
        <v>0</v>
      </c>
      <c r="Y23" s="64">
        <f t="shared" si="11"/>
        <v>0</v>
      </c>
      <c r="Z23" s="64">
        <f t="shared" si="12"/>
        <v>0</v>
      </c>
      <c r="AA23" s="64">
        <f t="shared" si="13"/>
        <v>0</v>
      </c>
      <c r="AB23" s="65">
        <f t="shared" si="14"/>
        <v>0</v>
      </c>
    </row>
    <row r="24" spans="1:28" x14ac:dyDescent="0.2">
      <c r="A24" s="19">
        <v>16</v>
      </c>
      <c r="B24" s="26"/>
      <c r="C24" s="27"/>
      <c r="D24" s="48">
        <f t="shared" si="0"/>
        <v>9.2360000000000007</v>
      </c>
      <c r="E24" s="49">
        <f t="shared" si="1"/>
        <v>-9.2360000000000007</v>
      </c>
      <c r="F24" s="28"/>
      <c r="G24" s="29"/>
      <c r="H24" s="53">
        <f t="shared" si="2"/>
        <v>0</v>
      </c>
      <c r="I24" s="30"/>
      <c r="J24" s="31"/>
      <c r="K24" s="31"/>
      <c r="L24" s="53">
        <f t="shared" si="3"/>
        <v>0</v>
      </c>
      <c r="M24" s="31"/>
      <c r="N24" s="31"/>
      <c r="O24" s="53">
        <f t="shared" si="4"/>
        <v>0</v>
      </c>
      <c r="P24" s="31"/>
      <c r="Q24" s="31"/>
      <c r="R24" s="31"/>
      <c r="S24" s="53">
        <f t="shared" si="5"/>
        <v>0</v>
      </c>
      <c r="T24" s="56">
        <f t="shared" si="6"/>
        <v>0</v>
      </c>
      <c r="U24" s="63">
        <f t="shared" si="7"/>
        <v>0</v>
      </c>
      <c r="V24" s="64">
        <f t="shared" si="8"/>
        <v>0</v>
      </c>
      <c r="W24" s="64">
        <f t="shared" si="9"/>
        <v>0</v>
      </c>
      <c r="X24" s="64">
        <f t="shared" si="10"/>
        <v>0</v>
      </c>
      <c r="Y24" s="64">
        <f t="shared" si="11"/>
        <v>0</v>
      </c>
      <c r="Z24" s="64">
        <f t="shared" si="12"/>
        <v>0</v>
      </c>
      <c r="AA24" s="64">
        <f t="shared" si="13"/>
        <v>0</v>
      </c>
      <c r="AB24" s="65">
        <f t="shared" si="14"/>
        <v>0</v>
      </c>
    </row>
    <row r="25" spans="1:28" x14ac:dyDescent="0.2">
      <c r="A25" s="19">
        <v>17</v>
      </c>
      <c r="B25" s="26"/>
      <c r="C25" s="27"/>
      <c r="D25" s="48">
        <f t="shared" si="0"/>
        <v>9.2360000000000007</v>
      </c>
      <c r="E25" s="49">
        <f t="shared" si="1"/>
        <v>-9.2360000000000007</v>
      </c>
      <c r="F25" s="28"/>
      <c r="G25" s="29"/>
      <c r="H25" s="53">
        <f t="shared" si="2"/>
        <v>0</v>
      </c>
      <c r="I25" s="30"/>
      <c r="J25" s="31"/>
      <c r="K25" s="31"/>
      <c r="L25" s="53">
        <f t="shared" si="3"/>
        <v>0</v>
      </c>
      <c r="M25" s="31"/>
      <c r="N25" s="31"/>
      <c r="O25" s="53">
        <f t="shared" si="4"/>
        <v>0</v>
      </c>
      <c r="P25" s="31"/>
      <c r="Q25" s="31"/>
      <c r="R25" s="31"/>
      <c r="S25" s="53">
        <f t="shared" si="5"/>
        <v>0</v>
      </c>
      <c r="T25" s="56">
        <f t="shared" si="6"/>
        <v>0</v>
      </c>
      <c r="U25" s="63">
        <f t="shared" si="7"/>
        <v>0</v>
      </c>
      <c r="V25" s="64">
        <f t="shared" si="8"/>
        <v>0</v>
      </c>
      <c r="W25" s="64">
        <f t="shared" si="9"/>
        <v>0</v>
      </c>
      <c r="X25" s="64">
        <f t="shared" si="10"/>
        <v>0</v>
      </c>
      <c r="Y25" s="64">
        <f t="shared" si="11"/>
        <v>0</v>
      </c>
      <c r="Z25" s="64">
        <f t="shared" si="12"/>
        <v>0</v>
      </c>
      <c r="AA25" s="64">
        <f t="shared" si="13"/>
        <v>0</v>
      </c>
      <c r="AB25" s="65">
        <f t="shared" si="14"/>
        <v>0</v>
      </c>
    </row>
    <row r="26" spans="1:28" x14ac:dyDescent="0.2">
      <c r="A26" s="19">
        <v>18</v>
      </c>
      <c r="B26" s="26"/>
      <c r="C26" s="27"/>
      <c r="D26" s="48">
        <f t="shared" si="0"/>
        <v>9.2360000000000007</v>
      </c>
      <c r="E26" s="49">
        <f t="shared" si="1"/>
        <v>-9.2360000000000007</v>
      </c>
      <c r="F26" s="28"/>
      <c r="G26" s="29"/>
      <c r="H26" s="53">
        <f t="shared" si="2"/>
        <v>0</v>
      </c>
      <c r="I26" s="30"/>
      <c r="J26" s="31"/>
      <c r="K26" s="31"/>
      <c r="L26" s="53">
        <f t="shared" si="3"/>
        <v>0</v>
      </c>
      <c r="M26" s="31"/>
      <c r="N26" s="31"/>
      <c r="O26" s="53">
        <f t="shared" si="4"/>
        <v>0</v>
      </c>
      <c r="P26" s="31"/>
      <c r="Q26" s="31"/>
      <c r="R26" s="31"/>
      <c r="S26" s="53">
        <f t="shared" si="5"/>
        <v>0</v>
      </c>
      <c r="T26" s="56">
        <f t="shared" si="6"/>
        <v>0</v>
      </c>
      <c r="U26" s="63">
        <f t="shared" si="7"/>
        <v>0</v>
      </c>
      <c r="V26" s="64">
        <f t="shared" si="8"/>
        <v>0</v>
      </c>
      <c r="W26" s="64">
        <f t="shared" si="9"/>
        <v>0</v>
      </c>
      <c r="X26" s="64">
        <f t="shared" si="10"/>
        <v>0</v>
      </c>
      <c r="Y26" s="64">
        <f t="shared" si="11"/>
        <v>0</v>
      </c>
      <c r="Z26" s="64">
        <f t="shared" si="12"/>
        <v>0</v>
      </c>
      <c r="AA26" s="64">
        <f t="shared" si="13"/>
        <v>0</v>
      </c>
      <c r="AB26" s="65">
        <f t="shared" si="14"/>
        <v>0</v>
      </c>
    </row>
    <row r="27" spans="1:28" x14ac:dyDescent="0.2">
      <c r="A27" s="19">
        <v>19</v>
      </c>
      <c r="B27" s="26"/>
      <c r="C27" s="27"/>
      <c r="D27" s="48">
        <f>H27-E27</f>
        <v>9.2360000000000007</v>
      </c>
      <c r="E27" s="49">
        <f t="shared" si="1"/>
        <v>-9.2360000000000007</v>
      </c>
      <c r="F27" s="28"/>
      <c r="G27" s="29"/>
      <c r="H27" s="53">
        <f t="shared" si="2"/>
        <v>0</v>
      </c>
      <c r="I27" s="30"/>
      <c r="J27" s="31"/>
      <c r="K27" s="31"/>
      <c r="L27" s="53">
        <f t="shared" si="3"/>
        <v>0</v>
      </c>
      <c r="M27" s="31"/>
      <c r="N27" s="31"/>
      <c r="O27" s="53">
        <f t="shared" si="4"/>
        <v>0</v>
      </c>
      <c r="P27" s="31"/>
      <c r="Q27" s="31"/>
      <c r="R27" s="31"/>
      <c r="S27" s="53">
        <f t="shared" ref="S27:S32" si="15">IFERROR(AVERAGE(Q27:R27)-P27,0)</f>
        <v>0</v>
      </c>
      <c r="T27" s="56">
        <f t="shared" ref="T27:T32" si="16">SUM(L27-S27)</f>
        <v>0</v>
      </c>
      <c r="U27" s="63">
        <f t="shared" ref="U27:U32" si="17">IFERROR(L27/O27^0.33333,0)</f>
        <v>0</v>
      </c>
      <c r="V27" s="64">
        <f t="shared" ref="V27:V32" si="18">IFERROR(O27/(L27/100)^2,0)</f>
        <v>0</v>
      </c>
      <c r="W27" s="64">
        <f t="shared" ref="W27:W32" si="19">IFERROR(S27/L27,0)</f>
        <v>0</v>
      </c>
      <c r="X27" s="64">
        <f t="shared" ref="X27:X32" si="20">(T27*S27)</f>
        <v>0</v>
      </c>
      <c r="Y27" s="64">
        <f t="shared" ref="Y27:Y32" si="21">(H27*T27)</f>
        <v>0</v>
      </c>
      <c r="Z27" s="64">
        <f t="shared" ref="Z27:Z32" si="22">(H27*S27)</f>
        <v>0</v>
      </c>
      <c r="AA27" s="64">
        <f t="shared" ref="AA27:AA32" si="23">(H27*O27)</f>
        <v>0</v>
      </c>
      <c r="AB27" s="65">
        <f t="shared" ref="AB27:AB32" si="24">IFERROR((O27/L27)*100,0)</f>
        <v>0</v>
      </c>
    </row>
    <row r="28" spans="1:28" x14ac:dyDescent="0.2">
      <c r="A28" s="19">
        <v>20</v>
      </c>
      <c r="B28" s="26"/>
      <c r="C28" s="27"/>
      <c r="D28" s="48">
        <f t="shared" si="0"/>
        <v>9.2360000000000007</v>
      </c>
      <c r="E28" s="49">
        <f t="shared" si="1"/>
        <v>-9.2360000000000007</v>
      </c>
      <c r="F28" s="28"/>
      <c r="G28" s="29"/>
      <c r="H28" s="53">
        <f t="shared" si="2"/>
        <v>0</v>
      </c>
      <c r="I28" s="30"/>
      <c r="J28" s="31"/>
      <c r="K28" s="31"/>
      <c r="L28" s="53">
        <f t="shared" si="3"/>
        <v>0</v>
      </c>
      <c r="M28" s="31"/>
      <c r="N28" s="31"/>
      <c r="O28" s="53">
        <f t="shared" si="4"/>
        <v>0</v>
      </c>
      <c r="P28" s="31"/>
      <c r="Q28" s="31"/>
      <c r="R28" s="31"/>
      <c r="S28" s="53">
        <f t="shared" si="15"/>
        <v>0</v>
      </c>
      <c r="T28" s="56">
        <f t="shared" si="16"/>
        <v>0</v>
      </c>
      <c r="U28" s="63">
        <f t="shared" si="17"/>
        <v>0</v>
      </c>
      <c r="V28" s="64">
        <f t="shared" si="18"/>
        <v>0</v>
      </c>
      <c r="W28" s="64">
        <f t="shared" si="19"/>
        <v>0</v>
      </c>
      <c r="X28" s="64">
        <f t="shared" si="20"/>
        <v>0</v>
      </c>
      <c r="Y28" s="64">
        <f t="shared" si="21"/>
        <v>0</v>
      </c>
      <c r="Z28" s="64">
        <f t="shared" si="22"/>
        <v>0</v>
      </c>
      <c r="AA28" s="64">
        <f t="shared" si="23"/>
        <v>0</v>
      </c>
      <c r="AB28" s="65">
        <f t="shared" si="24"/>
        <v>0</v>
      </c>
    </row>
    <row r="29" spans="1:28" x14ac:dyDescent="0.2">
      <c r="A29" s="19">
        <v>21</v>
      </c>
      <c r="B29" s="26"/>
      <c r="C29" s="27"/>
      <c r="D29" s="48">
        <f t="shared" si="0"/>
        <v>9.2360000000000007</v>
      </c>
      <c r="E29" s="49">
        <f t="shared" si="1"/>
        <v>-9.2360000000000007</v>
      </c>
      <c r="F29" s="28"/>
      <c r="G29" s="29"/>
      <c r="H29" s="53">
        <f t="shared" si="2"/>
        <v>0</v>
      </c>
      <c r="I29" s="30"/>
      <c r="J29" s="31"/>
      <c r="K29" s="31"/>
      <c r="L29" s="53">
        <f t="shared" si="3"/>
        <v>0</v>
      </c>
      <c r="M29" s="31"/>
      <c r="N29" s="31"/>
      <c r="O29" s="53">
        <f t="shared" si="4"/>
        <v>0</v>
      </c>
      <c r="P29" s="31"/>
      <c r="Q29" s="31"/>
      <c r="R29" s="31"/>
      <c r="S29" s="53">
        <f t="shared" si="15"/>
        <v>0</v>
      </c>
      <c r="T29" s="56">
        <f t="shared" si="16"/>
        <v>0</v>
      </c>
      <c r="U29" s="63">
        <f t="shared" si="17"/>
        <v>0</v>
      </c>
      <c r="V29" s="64">
        <f t="shared" si="18"/>
        <v>0</v>
      </c>
      <c r="W29" s="64">
        <f t="shared" si="19"/>
        <v>0</v>
      </c>
      <c r="X29" s="64">
        <f t="shared" si="20"/>
        <v>0</v>
      </c>
      <c r="Y29" s="64">
        <f t="shared" si="21"/>
        <v>0</v>
      </c>
      <c r="Z29" s="64">
        <f t="shared" si="22"/>
        <v>0</v>
      </c>
      <c r="AA29" s="64">
        <f t="shared" si="23"/>
        <v>0</v>
      </c>
      <c r="AB29" s="65">
        <f t="shared" si="24"/>
        <v>0</v>
      </c>
    </row>
    <row r="30" spans="1:28" x14ac:dyDescent="0.2">
      <c r="A30" s="19">
        <v>22</v>
      </c>
      <c r="B30" s="26"/>
      <c r="C30" s="27"/>
      <c r="D30" s="48">
        <f t="shared" si="0"/>
        <v>9.2360000000000007</v>
      </c>
      <c r="E30" s="49">
        <f t="shared" si="1"/>
        <v>-9.2360000000000007</v>
      </c>
      <c r="F30" s="28"/>
      <c r="G30" s="29"/>
      <c r="H30" s="53">
        <f t="shared" si="2"/>
        <v>0</v>
      </c>
      <c r="I30" s="30"/>
      <c r="J30" s="31"/>
      <c r="K30" s="31"/>
      <c r="L30" s="53">
        <f t="shared" si="3"/>
        <v>0</v>
      </c>
      <c r="M30" s="31"/>
      <c r="N30" s="31"/>
      <c r="O30" s="53">
        <f t="shared" si="4"/>
        <v>0</v>
      </c>
      <c r="P30" s="31"/>
      <c r="Q30" s="31"/>
      <c r="R30" s="31"/>
      <c r="S30" s="53">
        <f t="shared" si="15"/>
        <v>0</v>
      </c>
      <c r="T30" s="56">
        <f t="shared" si="16"/>
        <v>0</v>
      </c>
      <c r="U30" s="63">
        <f t="shared" si="17"/>
        <v>0</v>
      </c>
      <c r="V30" s="64">
        <f t="shared" si="18"/>
        <v>0</v>
      </c>
      <c r="W30" s="64">
        <f t="shared" si="19"/>
        <v>0</v>
      </c>
      <c r="X30" s="64">
        <f t="shared" si="20"/>
        <v>0</v>
      </c>
      <c r="Y30" s="64">
        <f t="shared" si="21"/>
        <v>0</v>
      </c>
      <c r="Z30" s="64">
        <f t="shared" si="22"/>
        <v>0</v>
      </c>
      <c r="AA30" s="64">
        <f t="shared" si="23"/>
        <v>0</v>
      </c>
      <c r="AB30" s="65">
        <f t="shared" si="24"/>
        <v>0</v>
      </c>
    </row>
    <row r="31" spans="1:28" x14ac:dyDescent="0.2">
      <c r="A31" s="19">
        <v>23</v>
      </c>
      <c r="B31" s="26"/>
      <c r="C31" s="27"/>
      <c r="D31" s="48">
        <f t="shared" si="0"/>
        <v>9.2360000000000007</v>
      </c>
      <c r="E31" s="49">
        <f t="shared" si="1"/>
        <v>-9.2360000000000007</v>
      </c>
      <c r="F31" s="28"/>
      <c r="G31" s="29"/>
      <c r="H31" s="53">
        <f t="shared" si="2"/>
        <v>0</v>
      </c>
      <c r="I31" s="30"/>
      <c r="J31" s="31"/>
      <c r="K31" s="31"/>
      <c r="L31" s="53">
        <f t="shared" si="3"/>
        <v>0</v>
      </c>
      <c r="M31" s="31"/>
      <c r="N31" s="31"/>
      <c r="O31" s="53">
        <f t="shared" si="4"/>
        <v>0</v>
      </c>
      <c r="P31" s="31"/>
      <c r="Q31" s="31"/>
      <c r="R31" s="31"/>
      <c r="S31" s="53">
        <f t="shared" si="15"/>
        <v>0</v>
      </c>
      <c r="T31" s="56">
        <f t="shared" si="16"/>
        <v>0</v>
      </c>
      <c r="U31" s="63">
        <f t="shared" si="17"/>
        <v>0</v>
      </c>
      <c r="V31" s="64">
        <f t="shared" si="18"/>
        <v>0</v>
      </c>
      <c r="W31" s="64">
        <f t="shared" si="19"/>
        <v>0</v>
      </c>
      <c r="X31" s="64">
        <f t="shared" si="20"/>
        <v>0</v>
      </c>
      <c r="Y31" s="64">
        <f t="shared" si="21"/>
        <v>0</v>
      </c>
      <c r="Z31" s="64">
        <f t="shared" si="22"/>
        <v>0</v>
      </c>
      <c r="AA31" s="64">
        <f t="shared" si="23"/>
        <v>0</v>
      </c>
      <c r="AB31" s="65">
        <f t="shared" si="24"/>
        <v>0</v>
      </c>
    </row>
    <row r="32" spans="1:28" x14ac:dyDescent="0.2">
      <c r="A32" s="19">
        <v>24</v>
      </c>
      <c r="B32" s="26"/>
      <c r="C32" s="27"/>
      <c r="D32" s="48">
        <f t="shared" si="0"/>
        <v>9.2360000000000007</v>
      </c>
      <c r="E32" s="49">
        <f t="shared" si="1"/>
        <v>-9.2360000000000007</v>
      </c>
      <c r="F32" s="28"/>
      <c r="G32" s="29"/>
      <c r="H32" s="53">
        <f t="shared" si="2"/>
        <v>0</v>
      </c>
      <c r="I32" s="30"/>
      <c r="J32" s="31"/>
      <c r="K32" s="31"/>
      <c r="L32" s="53">
        <f t="shared" si="3"/>
        <v>0</v>
      </c>
      <c r="M32" s="31"/>
      <c r="N32" s="31"/>
      <c r="O32" s="53">
        <f t="shared" si="4"/>
        <v>0</v>
      </c>
      <c r="P32" s="31"/>
      <c r="Q32" s="31"/>
      <c r="R32" s="31"/>
      <c r="S32" s="53">
        <f t="shared" si="15"/>
        <v>0</v>
      </c>
      <c r="T32" s="56">
        <f t="shared" si="16"/>
        <v>0</v>
      </c>
      <c r="U32" s="63">
        <f t="shared" si="17"/>
        <v>0</v>
      </c>
      <c r="V32" s="64">
        <f t="shared" si="18"/>
        <v>0</v>
      </c>
      <c r="W32" s="64">
        <f t="shared" si="19"/>
        <v>0</v>
      </c>
      <c r="X32" s="64">
        <f t="shared" si="20"/>
        <v>0</v>
      </c>
      <c r="Y32" s="64">
        <f t="shared" si="21"/>
        <v>0</v>
      </c>
      <c r="Z32" s="64">
        <f t="shared" si="22"/>
        <v>0</v>
      </c>
      <c r="AA32" s="64">
        <f t="shared" si="23"/>
        <v>0</v>
      </c>
      <c r="AB32" s="65">
        <f t="shared" si="24"/>
        <v>0</v>
      </c>
    </row>
    <row r="33" spans="1:28" x14ac:dyDescent="0.2">
      <c r="A33" s="19">
        <v>25</v>
      </c>
      <c r="B33" s="26"/>
      <c r="C33" s="27"/>
      <c r="D33" s="48">
        <f t="shared" si="0"/>
        <v>9.2360000000000007</v>
      </c>
      <c r="E33" s="49">
        <f t="shared" si="1"/>
        <v>-9.2360000000000007</v>
      </c>
      <c r="F33" s="28"/>
      <c r="G33" s="29"/>
      <c r="H33" s="53">
        <f t="shared" si="2"/>
        <v>0</v>
      </c>
      <c r="I33" s="30"/>
      <c r="J33" s="31"/>
      <c r="K33" s="31"/>
      <c r="L33" s="53">
        <f t="shared" si="3"/>
        <v>0</v>
      </c>
      <c r="M33" s="31"/>
      <c r="N33" s="31"/>
      <c r="O33" s="53">
        <f t="shared" si="4"/>
        <v>0</v>
      </c>
      <c r="P33" s="31"/>
      <c r="Q33" s="31"/>
      <c r="R33" s="31"/>
      <c r="S33" s="53">
        <f t="shared" ref="S33:S38" si="25">IFERROR(AVERAGE(Q33:R33)-P33,0)</f>
        <v>0</v>
      </c>
      <c r="T33" s="56">
        <f t="shared" ref="T33:T38" si="26">SUM(L33-S33)</f>
        <v>0</v>
      </c>
      <c r="U33" s="63">
        <f t="shared" ref="U33:U38" si="27">IFERROR(L33/O33^0.33333,0)</f>
        <v>0</v>
      </c>
      <c r="V33" s="64">
        <f t="shared" ref="V33:V38" si="28">IFERROR(O33/(L33/100)^2,0)</f>
        <v>0</v>
      </c>
      <c r="W33" s="64">
        <f t="shared" ref="W33:W38" si="29">IFERROR(S33/L33,0)</f>
        <v>0</v>
      </c>
      <c r="X33" s="64">
        <f t="shared" ref="X33:X38" si="30">(T33*S33)</f>
        <v>0</v>
      </c>
      <c r="Y33" s="64">
        <f t="shared" ref="Y33:Y38" si="31">(H33*T33)</f>
        <v>0</v>
      </c>
      <c r="Z33" s="64">
        <f t="shared" ref="Z33:Z38" si="32">(H33*S33)</f>
        <v>0</v>
      </c>
      <c r="AA33" s="64">
        <f t="shared" ref="AA33:AA38" si="33">(H33*O33)</f>
        <v>0</v>
      </c>
      <c r="AB33" s="65">
        <f t="shared" ref="AB33:AB38" si="34">IFERROR((O33/L33)*100,0)</f>
        <v>0</v>
      </c>
    </row>
    <row r="34" spans="1:28" x14ac:dyDescent="0.2">
      <c r="A34" s="19">
        <v>26</v>
      </c>
      <c r="B34" s="26"/>
      <c r="C34" s="27"/>
      <c r="D34" s="48">
        <f t="shared" si="0"/>
        <v>9.2360000000000007</v>
      </c>
      <c r="E34" s="49">
        <f t="shared" si="1"/>
        <v>-9.2360000000000007</v>
      </c>
      <c r="F34" s="28"/>
      <c r="G34" s="29"/>
      <c r="H34" s="53">
        <f t="shared" si="2"/>
        <v>0</v>
      </c>
      <c r="I34" s="30"/>
      <c r="J34" s="31"/>
      <c r="K34" s="31"/>
      <c r="L34" s="53">
        <f t="shared" si="3"/>
        <v>0</v>
      </c>
      <c r="M34" s="31"/>
      <c r="N34" s="31"/>
      <c r="O34" s="53">
        <f t="shared" si="4"/>
        <v>0</v>
      </c>
      <c r="P34" s="31"/>
      <c r="Q34" s="31"/>
      <c r="R34" s="31"/>
      <c r="S34" s="53">
        <f t="shared" si="25"/>
        <v>0</v>
      </c>
      <c r="T34" s="56">
        <f t="shared" si="26"/>
        <v>0</v>
      </c>
      <c r="U34" s="63">
        <f t="shared" si="27"/>
        <v>0</v>
      </c>
      <c r="V34" s="64">
        <f t="shared" si="28"/>
        <v>0</v>
      </c>
      <c r="W34" s="64">
        <f t="shared" si="29"/>
        <v>0</v>
      </c>
      <c r="X34" s="64">
        <f t="shared" si="30"/>
        <v>0</v>
      </c>
      <c r="Y34" s="64">
        <f t="shared" si="31"/>
        <v>0</v>
      </c>
      <c r="Z34" s="64">
        <f t="shared" si="32"/>
        <v>0</v>
      </c>
      <c r="AA34" s="64">
        <f t="shared" si="33"/>
        <v>0</v>
      </c>
      <c r="AB34" s="65">
        <f t="shared" si="34"/>
        <v>0</v>
      </c>
    </row>
    <row r="35" spans="1:28" x14ac:dyDescent="0.2">
      <c r="A35" s="19">
        <v>27</v>
      </c>
      <c r="B35" s="26"/>
      <c r="C35" s="27"/>
      <c r="D35" s="48">
        <f t="shared" si="0"/>
        <v>9.2360000000000007</v>
      </c>
      <c r="E35" s="49">
        <f t="shared" si="1"/>
        <v>-9.2360000000000007</v>
      </c>
      <c r="F35" s="28"/>
      <c r="G35" s="29"/>
      <c r="H35" s="53">
        <f t="shared" si="2"/>
        <v>0</v>
      </c>
      <c r="I35" s="30"/>
      <c r="J35" s="31"/>
      <c r="K35" s="31"/>
      <c r="L35" s="53">
        <f t="shared" si="3"/>
        <v>0</v>
      </c>
      <c r="M35" s="31"/>
      <c r="N35" s="31"/>
      <c r="O35" s="53">
        <f t="shared" si="4"/>
        <v>0</v>
      </c>
      <c r="P35" s="31"/>
      <c r="Q35" s="31"/>
      <c r="R35" s="31"/>
      <c r="S35" s="53">
        <f t="shared" si="25"/>
        <v>0</v>
      </c>
      <c r="T35" s="56">
        <f t="shared" si="26"/>
        <v>0</v>
      </c>
      <c r="U35" s="63">
        <f t="shared" si="27"/>
        <v>0</v>
      </c>
      <c r="V35" s="64">
        <f t="shared" si="28"/>
        <v>0</v>
      </c>
      <c r="W35" s="64">
        <f t="shared" si="29"/>
        <v>0</v>
      </c>
      <c r="X35" s="64">
        <f t="shared" si="30"/>
        <v>0</v>
      </c>
      <c r="Y35" s="64">
        <f t="shared" si="31"/>
        <v>0</v>
      </c>
      <c r="Z35" s="64">
        <f t="shared" si="32"/>
        <v>0</v>
      </c>
      <c r="AA35" s="64">
        <f t="shared" si="33"/>
        <v>0</v>
      </c>
      <c r="AB35" s="65">
        <f t="shared" si="34"/>
        <v>0</v>
      </c>
    </row>
    <row r="36" spans="1:28" x14ac:dyDescent="0.2">
      <c r="A36" s="19">
        <v>28</v>
      </c>
      <c r="B36" s="26"/>
      <c r="C36" s="27"/>
      <c r="D36" s="48">
        <f t="shared" si="0"/>
        <v>9.2360000000000007</v>
      </c>
      <c r="E36" s="49">
        <f t="shared" si="1"/>
        <v>-9.2360000000000007</v>
      </c>
      <c r="F36" s="28"/>
      <c r="G36" s="29"/>
      <c r="H36" s="53">
        <f t="shared" si="2"/>
        <v>0</v>
      </c>
      <c r="I36" s="30"/>
      <c r="J36" s="31"/>
      <c r="K36" s="31"/>
      <c r="L36" s="53">
        <f t="shared" si="3"/>
        <v>0</v>
      </c>
      <c r="M36" s="31"/>
      <c r="N36" s="31"/>
      <c r="O36" s="53">
        <f t="shared" si="4"/>
        <v>0</v>
      </c>
      <c r="P36" s="31"/>
      <c r="Q36" s="31"/>
      <c r="R36" s="31"/>
      <c r="S36" s="53">
        <f t="shared" si="25"/>
        <v>0</v>
      </c>
      <c r="T36" s="56">
        <f t="shared" si="26"/>
        <v>0</v>
      </c>
      <c r="U36" s="63">
        <f t="shared" si="27"/>
        <v>0</v>
      </c>
      <c r="V36" s="64">
        <f t="shared" si="28"/>
        <v>0</v>
      </c>
      <c r="W36" s="64">
        <f t="shared" si="29"/>
        <v>0</v>
      </c>
      <c r="X36" s="64">
        <f t="shared" si="30"/>
        <v>0</v>
      </c>
      <c r="Y36" s="64">
        <f t="shared" si="31"/>
        <v>0</v>
      </c>
      <c r="Z36" s="64">
        <f t="shared" si="32"/>
        <v>0</v>
      </c>
      <c r="AA36" s="64">
        <f t="shared" si="33"/>
        <v>0</v>
      </c>
      <c r="AB36" s="65">
        <f t="shared" si="34"/>
        <v>0</v>
      </c>
    </row>
    <row r="37" spans="1:28" x14ac:dyDescent="0.2">
      <c r="A37" s="19">
        <v>29</v>
      </c>
      <c r="B37" s="26"/>
      <c r="C37" s="27"/>
      <c r="D37" s="48">
        <f t="shared" si="0"/>
        <v>9.2360000000000007</v>
      </c>
      <c r="E37" s="49">
        <f t="shared" si="1"/>
        <v>-9.2360000000000007</v>
      </c>
      <c r="F37" s="28"/>
      <c r="G37" s="29"/>
      <c r="H37" s="53">
        <f t="shared" si="2"/>
        <v>0</v>
      </c>
      <c r="I37" s="30"/>
      <c r="J37" s="31"/>
      <c r="K37" s="31"/>
      <c r="L37" s="53">
        <f t="shared" si="3"/>
        <v>0</v>
      </c>
      <c r="M37" s="31"/>
      <c r="N37" s="31"/>
      <c r="O37" s="53">
        <f t="shared" si="4"/>
        <v>0</v>
      </c>
      <c r="P37" s="31"/>
      <c r="Q37" s="31"/>
      <c r="R37" s="31"/>
      <c r="S37" s="53">
        <f t="shared" si="25"/>
        <v>0</v>
      </c>
      <c r="T37" s="56">
        <f t="shared" si="26"/>
        <v>0</v>
      </c>
      <c r="U37" s="63">
        <f t="shared" si="27"/>
        <v>0</v>
      </c>
      <c r="V37" s="64">
        <f t="shared" si="28"/>
        <v>0</v>
      </c>
      <c r="W37" s="64">
        <f t="shared" si="29"/>
        <v>0</v>
      </c>
      <c r="X37" s="64">
        <f t="shared" si="30"/>
        <v>0</v>
      </c>
      <c r="Y37" s="64">
        <f t="shared" si="31"/>
        <v>0</v>
      </c>
      <c r="Z37" s="64">
        <f t="shared" si="32"/>
        <v>0</v>
      </c>
      <c r="AA37" s="64">
        <f t="shared" si="33"/>
        <v>0</v>
      </c>
      <c r="AB37" s="65">
        <f t="shared" si="34"/>
        <v>0</v>
      </c>
    </row>
    <row r="38" spans="1:28" ht="13.5" thickBot="1" x14ac:dyDescent="0.25">
      <c r="A38" s="19">
        <v>30</v>
      </c>
      <c r="B38" s="32"/>
      <c r="C38" s="33"/>
      <c r="D38" s="50">
        <f t="shared" si="0"/>
        <v>9.2360000000000007</v>
      </c>
      <c r="E38" s="51">
        <f t="shared" si="1"/>
        <v>-9.2360000000000007</v>
      </c>
      <c r="F38" s="34"/>
      <c r="G38" s="35"/>
      <c r="H38" s="54">
        <f t="shared" si="2"/>
        <v>0</v>
      </c>
      <c r="I38" s="36"/>
      <c r="J38" s="37"/>
      <c r="K38" s="37"/>
      <c r="L38" s="54">
        <f t="shared" si="3"/>
        <v>0</v>
      </c>
      <c r="M38" s="37"/>
      <c r="N38" s="37"/>
      <c r="O38" s="54">
        <f t="shared" si="4"/>
        <v>0</v>
      </c>
      <c r="P38" s="37"/>
      <c r="Q38" s="37"/>
      <c r="R38" s="37"/>
      <c r="S38" s="54">
        <f t="shared" si="25"/>
        <v>0</v>
      </c>
      <c r="T38" s="57">
        <f t="shared" si="26"/>
        <v>0</v>
      </c>
      <c r="U38" s="66">
        <f t="shared" si="27"/>
        <v>0</v>
      </c>
      <c r="V38" s="67">
        <f t="shared" si="28"/>
        <v>0</v>
      </c>
      <c r="W38" s="67">
        <f t="shared" si="29"/>
        <v>0</v>
      </c>
      <c r="X38" s="67">
        <f t="shared" si="30"/>
        <v>0</v>
      </c>
      <c r="Y38" s="67">
        <f t="shared" si="31"/>
        <v>0</v>
      </c>
      <c r="Z38" s="67">
        <f t="shared" si="32"/>
        <v>0</v>
      </c>
      <c r="AA38" s="67">
        <f t="shared" si="33"/>
        <v>0</v>
      </c>
      <c r="AB38" s="68">
        <f t="shared" si="34"/>
        <v>0</v>
      </c>
    </row>
    <row r="42" spans="1:28" x14ac:dyDescent="0.2">
      <c r="B42" s="79" t="s">
        <v>45</v>
      </c>
      <c r="C42" s="38"/>
      <c r="D42" s="38"/>
      <c r="E42" s="38"/>
      <c r="F42" s="38"/>
      <c r="G42" s="38"/>
      <c r="H42" s="38"/>
      <c r="I42" s="38"/>
      <c r="J42" s="79" t="s">
        <v>47</v>
      </c>
      <c r="K42" s="38"/>
      <c r="L42" s="38"/>
    </row>
    <row r="43" spans="1:28" ht="12.75" customHeight="1" x14ac:dyDescent="0.2">
      <c r="B43" s="70" t="s">
        <v>46</v>
      </c>
      <c r="C43" s="71"/>
      <c r="D43" s="71"/>
      <c r="E43" s="71"/>
      <c r="F43" s="71"/>
      <c r="G43" s="71"/>
      <c r="H43" s="72"/>
      <c r="J43" s="69" t="s">
        <v>48</v>
      </c>
      <c r="K43" s="69"/>
      <c r="L43" s="69"/>
      <c r="M43" s="69"/>
      <c r="N43" s="69"/>
      <c r="O43" s="69"/>
      <c r="P43" s="69"/>
      <c r="Q43" s="69"/>
    </row>
    <row r="44" spans="1:28" ht="12.75" customHeight="1" x14ac:dyDescent="0.2">
      <c r="B44" s="73"/>
      <c r="C44" s="74"/>
      <c r="D44" s="74"/>
      <c r="E44" s="74"/>
      <c r="F44" s="74"/>
      <c r="G44" s="74"/>
      <c r="H44" s="75"/>
      <c r="J44" s="69"/>
      <c r="K44" s="69"/>
      <c r="L44" s="69"/>
      <c r="M44" s="69"/>
      <c r="N44" s="69"/>
      <c r="O44" s="69"/>
      <c r="P44" s="69"/>
      <c r="Q44" s="69"/>
    </row>
    <row r="45" spans="1:28" ht="12.75" customHeight="1" x14ac:dyDescent="0.2">
      <c r="B45" s="73"/>
      <c r="C45" s="74"/>
      <c r="D45" s="74"/>
      <c r="E45" s="74"/>
      <c r="F45" s="74"/>
      <c r="G45" s="74"/>
      <c r="H45" s="75"/>
      <c r="J45" s="69"/>
      <c r="K45" s="69"/>
      <c r="L45" s="69"/>
      <c r="M45" s="69"/>
      <c r="N45" s="69"/>
      <c r="O45" s="69"/>
      <c r="P45" s="69"/>
      <c r="Q45" s="69"/>
    </row>
    <row r="46" spans="1:28" ht="12.75" customHeight="1" x14ac:dyDescent="0.2">
      <c r="B46" s="73"/>
      <c r="C46" s="74"/>
      <c r="D46" s="74"/>
      <c r="E46" s="74"/>
      <c r="F46" s="74"/>
      <c r="G46" s="74"/>
      <c r="H46" s="75"/>
      <c r="J46" s="69"/>
      <c r="K46" s="69"/>
      <c r="L46" s="69"/>
      <c r="M46" s="69"/>
      <c r="N46" s="69"/>
      <c r="O46" s="69"/>
      <c r="P46" s="69"/>
      <c r="Q46" s="69"/>
    </row>
    <row r="47" spans="1:28" ht="12.75" customHeight="1" x14ac:dyDescent="0.2">
      <c r="B47" s="73"/>
      <c r="C47" s="74"/>
      <c r="D47" s="74"/>
      <c r="E47" s="74"/>
      <c r="F47" s="74"/>
      <c r="G47" s="74"/>
      <c r="H47" s="75"/>
      <c r="J47" s="69"/>
      <c r="K47" s="69"/>
      <c r="L47" s="69"/>
      <c r="M47" s="69"/>
      <c r="N47" s="69"/>
      <c r="O47" s="69"/>
      <c r="P47" s="69"/>
      <c r="Q47" s="69"/>
    </row>
    <row r="48" spans="1:28" ht="12.75" customHeight="1" x14ac:dyDescent="0.2">
      <c r="B48" s="73"/>
      <c r="C48" s="74"/>
      <c r="D48" s="74"/>
      <c r="E48" s="74"/>
      <c r="F48" s="74"/>
      <c r="G48" s="74"/>
      <c r="H48" s="75"/>
      <c r="J48" s="69"/>
      <c r="K48" s="69"/>
      <c r="L48" s="69"/>
      <c r="M48" s="69"/>
      <c r="N48" s="69"/>
      <c r="O48" s="69"/>
      <c r="P48" s="69"/>
      <c r="Q48" s="69"/>
    </row>
    <row r="49" spans="2:17" x14ac:dyDescent="0.2">
      <c r="B49" s="76"/>
      <c r="C49" s="77"/>
      <c r="D49" s="77"/>
      <c r="E49" s="77"/>
      <c r="F49" s="77"/>
      <c r="G49" s="77"/>
      <c r="H49" s="78"/>
      <c r="J49" s="69"/>
      <c r="K49" s="69"/>
      <c r="L49" s="69"/>
      <c r="M49" s="69"/>
      <c r="N49" s="69"/>
      <c r="O49" s="69"/>
      <c r="P49" s="69"/>
      <c r="Q49" s="69"/>
    </row>
    <row r="50" spans="2:17" x14ac:dyDescent="0.2">
      <c r="J50" s="69"/>
      <c r="K50" s="69"/>
      <c r="L50" s="69"/>
      <c r="M50" s="69"/>
      <c r="N50" s="69"/>
      <c r="O50" s="69"/>
      <c r="P50" s="69"/>
      <c r="Q50" s="69"/>
    </row>
  </sheetData>
  <sheetProtection algorithmName="SHA-512" hashValue="gaLiB2UOeEbnWjw/FRBozI3k7H3TvdTx/tR0/4zsbAoI1jsyW4dYtkzRZDHt0RZZzvu3iQAKUiLkJhZRRdYYcQ==" saltValue="11VpXMzo8dau+ABA+O168g==" spinCount="100000" sheet="1" objects="1" scenarios="1"/>
  <mergeCells count="5">
    <mergeCell ref="D6:F7"/>
    <mergeCell ref="G6:T7"/>
    <mergeCell ref="U6:AB7"/>
    <mergeCell ref="B43:H49"/>
    <mergeCell ref="J43:Q5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Thanks for Downloading</vt:lpstr>
      <vt:lpstr>PHV Calculator (Team 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dc:creator>
  <cp:lastModifiedBy>temp</cp:lastModifiedBy>
  <dcterms:created xsi:type="dcterms:W3CDTF">2016-02-06T21:58:47Z</dcterms:created>
  <dcterms:modified xsi:type="dcterms:W3CDTF">2017-11-04T23:33:22Z</dcterms:modified>
</cp:coreProperties>
</file>